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03.03.2025\"/>
    </mc:Choice>
  </mc:AlternateContent>
  <xr:revisionPtr revIDLastSave="0" documentId="13_ncr:1_{EBEC8EEF-0033-4477-A9F3-F043F334BE6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8" r:id="rId1"/>
    <sheet name="II. ETAPASO 101" sheetId="2" r:id="rId2"/>
    <sheet name="II. ETAPASO 301A" sheetId="3" r:id="rId3"/>
    <sheet name="II. ETAPASO 301B" sheetId="4" r:id="rId4"/>
    <sheet name="II. ETAPASO 401" sheetId="5" r:id="rId5"/>
    <sheet name="II. ETAPAVRN" sheetId="6" r:id="rId6"/>
    <sheet name="II. ETAPAVRN-Vsak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7" l="1"/>
  <c r="O16" i="7" s="1"/>
  <c r="O13" i="7"/>
  <c r="I13" i="7"/>
  <c r="I9" i="7" s="1"/>
  <c r="I3" i="7" s="1"/>
  <c r="C15" i="8" s="1"/>
  <c r="I10" i="7"/>
  <c r="O10" i="7" s="1"/>
  <c r="D15" i="8" s="1"/>
  <c r="I28" i="6"/>
  <c r="O28" i="6" s="1"/>
  <c r="O25" i="6"/>
  <c r="I25" i="6"/>
  <c r="I22" i="6"/>
  <c r="O22" i="6" s="1"/>
  <c r="O19" i="6"/>
  <c r="I19" i="6"/>
  <c r="I16" i="6"/>
  <c r="O16" i="6" s="1"/>
  <c r="O13" i="6"/>
  <c r="I13" i="6"/>
  <c r="I9" i="6" s="1"/>
  <c r="I3" i="6" s="1"/>
  <c r="C14" i="8" s="1"/>
  <c r="I10" i="6"/>
  <c r="O10" i="6" s="1"/>
  <c r="I75" i="5"/>
  <c r="I76" i="5"/>
  <c r="O76" i="5" s="1"/>
  <c r="O72" i="5"/>
  <c r="I72" i="5"/>
  <c r="I69" i="5"/>
  <c r="O69" i="5" s="1"/>
  <c r="O66" i="5"/>
  <c r="I66" i="5"/>
  <c r="I62" i="5"/>
  <c r="O62" i="5" s="1"/>
  <c r="O58" i="5"/>
  <c r="I58" i="5"/>
  <c r="I55" i="5"/>
  <c r="O55" i="5" s="1"/>
  <c r="O52" i="5"/>
  <c r="I52" i="5"/>
  <c r="I49" i="5"/>
  <c r="O49" i="5" s="1"/>
  <c r="O46" i="5"/>
  <c r="I46" i="5"/>
  <c r="I43" i="5"/>
  <c r="O43" i="5" s="1"/>
  <c r="O40" i="5"/>
  <c r="I40" i="5"/>
  <c r="I37" i="5"/>
  <c r="I36" i="5" s="1"/>
  <c r="I33" i="5"/>
  <c r="O33" i="5" s="1"/>
  <c r="O30" i="5"/>
  <c r="I30" i="5"/>
  <c r="I29" i="5" s="1"/>
  <c r="I25" i="5"/>
  <c r="O25" i="5" s="1"/>
  <c r="O21" i="5"/>
  <c r="I21" i="5"/>
  <c r="I20" i="5" s="1"/>
  <c r="O17" i="5"/>
  <c r="I17" i="5"/>
  <c r="I14" i="5"/>
  <c r="O14" i="5" s="1"/>
  <c r="O10" i="5"/>
  <c r="I10" i="5"/>
  <c r="I9" i="5" s="1"/>
  <c r="O63" i="4"/>
  <c r="I63" i="4"/>
  <c r="I60" i="4"/>
  <c r="O60" i="4" s="1"/>
  <c r="I54" i="4"/>
  <c r="O55" i="4"/>
  <c r="I55" i="4"/>
  <c r="O50" i="4"/>
  <c r="I50" i="4"/>
  <c r="I46" i="4"/>
  <c r="O46" i="4" s="1"/>
  <c r="O43" i="4"/>
  <c r="I43" i="4"/>
  <c r="I42" i="4" s="1"/>
  <c r="I38" i="4"/>
  <c r="O38" i="4" s="1"/>
  <c r="O34" i="4"/>
  <c r="I34" i="4"/>
  <c r="I30" i="4"/>
  <c r="O30" i="4" s="1"/>
  <c r="O26" i="4"/>
  <c r="I26" i="4"/>
  <c r="I22" i="4"/>
  <c r="O22" i="4" s="1"/>
  <c r="O18" i="4"/>
  <c r="I18" i="4"/>
  <c r="I14" i="4"/>
  <c r="O14" i="4" s="1"/>
  <c r="O10" i="4"/>
  <c r="I10" i="4"/>
  <c r="I9" i="4" s="1"/>
  <c r="I59" i="3"/>
  <c r="O63" i="3"/>
  <c r="I63" i="3"/>
  <c r="I60" i="3"/>
  <c r="O60" i="3" s="1"/>
  <c r="I54" i="3"/>
  <c r="I55" i="3"/>
  <c r="O55" i="3" s="1"/>
  <c r="I42" i="3"/>
  <c r="O50" i="3"/>
  <c r="I50" i="3"/>
  <c r="I46" i="3"/>
  <c r="O46" i="3" s="1"/>
  <c r="O43" i="3"/>
  <c r="I43" i="3"/>
  <c r="O38" i="3"/>
  <c r="I38" i="3"/>
  <c r="I34" i="3"/>
  <c r="O34" i="3" s="1"/>
  <c r="O30" i="3"/>
  <c r="I30" i="3"/>
  <c r="I26" i="3"/>
  <c r="O26" i="3" s="1"/>
  <c r="O22" i="3"/>
  <c r="I22" i="3"/>
  <c r="I18" i="3"/>
  <c r="O18" i="3" s="1"/>
  <c r="O14" i="3"/>
  <c r="I14" i="3"/>
  <c r="I10" i="3"/>
  <c r="O10" i="3" s="1"/>
  <c r="D11" i="8" s="1"/>
  <c r="I154" i="2"/>
  <c r="O154" i="2" s="1"/>
  <c r="O150" i="2"/>
  <c r="I150" i="2"/>
  <c r="I146" i="2"/>
  <c r="O146" i="2" s="1"/>
  <c r="O142" i="2"/>
  <c r="I142" i="2"/>
  <c r="I141" i="2" s="1"/>
  <c r="I138" i="2"/>
  <c r="O138" i="2" s="1"/>
  <c r="O135" i="2"/>
  <c r="I135" i="2"/>
  <c r="I131" i="2"/>
  <c r="I130" i="2" s="1"/>
  <c r="I126" i="2"/>
  <c r="O126" i="2" s="1"/>
  <c r="O122" i="2"/>
  <c r="I122" i="2"/>
  <c r="I118" i="2"/>
  <c r="O118" i="2" s="1"/>
  <c r="O114" i="2"/>
  <c r="I114" i="2"/>
  <c r="I110" i="2"/>
  <c r="O110" i="2" s="1"/>
  <c r="O106" i="2"/>
  <c r="I106" i="2"/>
  <c r="I102" i="2"/>
  <c r="O102" i="2" s="1"/>
  <c r="O98" i="2"/>
  <c r="I98" i="2"/>
  <c r="I93" i="2" s="1"/>
  <c r="I94" i="2"/>
  <c r="O94" i="2" s="1"/>
  <c r="I88" i="2"/>
  <c r="O89" i="2"/>
  <c r="I89" i="2"/>
  <c r="O84" i="2"/>
  <c r="I84" i="2"/>
  <c r="I83" i="2" s="1"/>
  <c r="I79" i="2"/>
  <c r="O79" i="2" s="1"/>
  <c r="O75" i="2"/>
  <c r="I75" i="2"/>
  <c r="I71" i="2"/>
  <c r="O71" i="2" s="1"/>
  <c r="O67" i="2"/>
  <c r="I67" i="2"/>
  <c r="I63" i="2"/>
  <c r="O63" i="2" s="1"/>
  <c r="O59" i="2"/>
  <c r="I59" i="2"/>
  <c r="I55" i="2"/>
  <c r="O55" i="2" s="1"/>
  <c r="O51" i="2"/>
  <c r="I51" i="2"/>
  <c r="I47" i="2"/>
  <c r="O47" i="2" s="1"/>
  <c r="O43" i="2"/>
  <c r="I43" i="2"/>
  <c r="I39" i="2"/>
  <c r="O39" i="2" s="1"/>
  <c r="O35" i="2"/>
  <c r="I35" i="2"/>
  <c r="I31" i="2"/>
  <c r="I30" i="2" s="1"/>
  <c r="I26" i="2"/>
  <c r="O26" i="2" s="1"/>
  <c r="O22" i="2"/>
  <c r="I22" i="2"/>
  <c r="I18" i="2"/>
  <c r="O18" i="2" s="1"/>
  <c r="O14" i="2"/>
  <c r="I14" i="2"/>
  <c r="I9" i="2" s="1"/>
  <c r="I10" i="2"/>
  <c r="O10" i="2" s="1"/>
  <c r="E15" i="8" l="1"/>
  <c r="D12" i="8"/>
  <c r="D10" i="8"/>
  <c r="D14" i="8"/>
  <c r="I3" i="2"/>
  <c r="C10" i="8" s="1"/>
  <c r="I3" i="5"/>
  <c r="C13" i="8" s="1"/>
  <c r="E14" i="8"/>
  <c r="O31" i="2"/>
  <c r="O131" i="2"/>
  <c r="I9" i="3"/>
  <c r="I3" i="3" s="1"/>
  <c r="C11" i="8" s="1"/>
  <c r="E11" i="8" s="1"/>
  <c r="I59" i="4"/>
  <c r="I3" i="4" s="1"/>
  <c r="C12" i="8" s="1"/>
  <c r="E12" i="8" s="1"/>
  <c r="O37" i="5"/>
  <c r="D13" i="8" s="1"/>
  <c r="E10" i="8" l="1"/>
  <c r="C6" i="8"/>
  <c r="E13" i="8"/>
  <c r="C7" i="8" l="1"/>
</calcChain>
</file>

<file path=xl/sharedStrings.xml><?xml version="1.0" encoding="utf-8"?>
<sst xmlns="http://schemas.openxmlformats.org/spreadsheetml/2006/main" count="1315" uniqueCount="344">
  <si>
    <t>EstiCon</t>
  </si>
  <si>
    <t>Firma:</t>
  </si>
  <si>
    <t>Rekapitulace ceny</t>
  </si>
  <si>
    <t>Stavba: 51_2024_2 - DPS komunikace Ke Gruntě a Vavřinecká - ETAPA II.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</si>
  <si>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</si>
  <si>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</si>
  <si>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</si>
  <si>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</si>
  <si>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</si>
  <si>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</si>
  <si>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</si>
  <si>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</si>
  <si>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</si>
  <si>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301A</t>
  </si>
  <si>
    <t>Vsakovací objekt A</t>
  </si>
  <si>
    <t>SO 301B</t>
  </si>
  <si>
    <t>Vsakovací objekt B</t>
  </si>
  <si>
    <t>SO 401</t>
  </si>
  <si>
    <t>Veřejné osvětlení</t>
  </si>
  <si>
    <t>VRN</t>
  </si>
  <si>
    <t>VRN-Vsak</t>
  </si>
  <si>
    <t>Soupis prací objektu</t>
  </si>
  <si>
    <t>S</t>
  </si>
  <si>
    <t>Stavba:</t>
  </si>
  <si>
    <t>51_2024_2</t>
  </si>
  <si>
    <t>DPS komunikace Ke Gruntě a Vavřinecká - ETAPA II.</t>
  </si>
  <si>
    <t>O</t>
  </si>
  <si>
    <t>Objekt:</t>
  </si>
  <si>
    <t>II.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</si>
  <si>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</si>
  <si>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</si>
  <si>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</si>
  <si>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</si>
  <si>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</si>
  <si>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</si>
  <si>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</si>
  <si>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</si>
  <si>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</si>
  <si>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</si>
  <si>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</si>
  <si>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</si>
  <si>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</si>
  <si>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</si>
  <si>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</si>
  <si>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</si>
  <si>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</si>
  <si>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</si>
  <si>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</si>
  <si>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</si>
  <si>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</si>
  <si>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</si>
  <si>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</si>
  <si>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</si>
  <si>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21,15*2,4 50.760000 = 50,76000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</si>
  <si>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</si>
  <si>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</si>
  <si>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</si>
  <si>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</si>
  <si>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182,0*0,15*2,0 54.600000 = 54,60000 [A]</t>
  </si>
  <si>
    <t>Položka zahrnuje:
- veškeré poplatky majiteli zemníku související s nákupem zeminy (nikoliv s otvírkou zemníku)
Položka nezahrnuje:
- x</t>
  </si>
  <si>
    <t>015111</t>
  </si>
  <si>
    <t>POPLATKY ZA LIKVIDACI ODPADŮ NEKONTAMINOVANÝCH - 17 05 04  VYTĚŽENÉ ZEMINY A HORNINY -  I. TŘÍDA TĚŽITELNOSTI</t>
  </si>
  <si>
    <t>272,0*0,15*1,85 75.480000 = 75,48000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</si>
  <si>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</si>
  <si>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</si>
  <si>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>POPLATKY ZA LIKVIDACI ODPADŮ NEKONTAMINOVANÝCH - 17 05 04  VYTĚŽENÉ ZEMINY A HORNINY NESPLŇUJÍCÍ LIMITNÍ HODNOTY PRO ZASYPÁVÁNÍ</t>
  </si>
  <si>
    <t>dle pol.č. 122838 : 313,3348*1,85 579.669380 = 579,66938 [A]</t>
  </si>
  <si>
    <t>015140</t>
  </si>
  <si>
    <t>POPLATKY ZA LIKVIDACI ODPADŮ NEKONTAMINOVANÝCH - 17 01 01  BETON Z DEMOLIC OBJEKTŮ, ZÁKLADŮ TV</t>
  </si>
  <si>
    <t>stávající betonová dlažba : 10*0,1*2,5
stáv. plochy z betonu : 2,0*2,5 7.500000 = 7,50000 [A]</t>
  </si>
  <si>
    <t>1</t>
  </si>
  <si>
    <t>Zemní práce</t>
  </si>
  <si>
    <t>113188</t>
  </si>
  <si>
    <t>ODSTRANĚNÍ KRYTU ZPEVNĚNÝCH PLOCH Z DLAŽDIC, ODVOZ DO 20KM</t>
  </si>
  <si>
    <t>M3</t>
  </si>
  <si>
    <t>stávající betonová dlažba : 10*0,1 1.000000 = 1,00000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</si>
  <si>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</si>
  <si>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11318B</t>
  </si>
  <si>
    <t>ODSTRANĚNÍ KRYTU ZPEVNĚNÝCH PLOCH Z DLAŽDIC - DOPRAVA</t>
  </si>
  <si>
    <t>tkm</t>
  </si>
  <si>
    <t>stávající betonová dlažba : 10*0,1*2,5*10 25.000000 = 25,00000 [A]</t>
  </si>
  <si>
    <t>Položka zahrnuje:
- samostatnou dopravu suti a vybouraných hmot.
Položka nezahrnuje:
- x
Způsob měření:
- množství se určí jako součin hmotnosti [t] a požadované vzdálenosti [km].</t>
  </si>
  <si>
    <t>113358</t>
  </si>
  <si>
    <t>ODSTRAN PODKLADU ZPEVNĚNÝCH PLOCH Z BETONU, ODVOZ DO 20KM</t>
  </si>
  <si>
    <t>stáv. plochy z betonu : 20*0,1 2.000000 = 2,00000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</si>
  <si>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</si>
  <si>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11335B</t>
  </si>
  <si>
    <t>ODSTRANĚNÍ PODKLADU ZPEVNĚNÝCH PLOCH Z BETONU - DOPRAVA</t>
  </si>
  <si>
    <t>stáv. plochy z betonu : 20*0,1*2,5*10 50.000000 = 50,00000 [A]</t>
  </si>
  <si>
    <t>113728</t>
  </si>
  <si>
    <t>FRÉZOVÁNÍ ZPEVNĚNÝCH PLOCH ASFALTOVÝCH, ODVOZ DO 20KM</t>
  </si>
  <si>
    <t>stávající zničená cesta : 423*0,05 21.150000 = 21,15000 [A]</t>
  </si>
  <si>
    <t>11372B</t>
  </si>
  <si>
    <t>FRÉZOVÁNÍ ZPEVNĚNÝCH PLOCH ASFALTOVÝCH - DOPRAVA</t>
  </si>
  <si>
    <t>stávající zničená cesta : (423*0,05)*2,4*10 507.600000 = 507,60000 [A]</t>
  </si>
  <si>
    <t>121108</t>
  </si>
  <si>
    <t>SEJMUTÍ ORNICE NEBO LESNÍ PŮDY S ODVOZEM DO 20KM</t>
  </si>
  <si>
    <t>272*0,15 40.800000 = 40,80000 [A]</t>
  </si>
  <si>
    <t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</si>
  <si>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</si>
  <si>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</si>
  <si>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</si>
  <si>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272,0*0,15*10 408.000000 = 408,00000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</si>
  <si>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</si>
  <si>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</si>
  <si>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</si>
  <si>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182*0,15
komunikace : 348*0,29
sanace - komunikace : 348,0*0,3
chodník - pás pro nevidomé : 4,02*0,24
kamenné povrchy z žuly : 171*0,45
štěrk. krajnice : 14,0*0,2 313.334800 = 313,33480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</si>
  <si>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</si>
  <si>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</si>
  <si>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</si>
  <si>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313,3348*10 3133.348000 = 3133,34800 [A]</t>
  </si>
  <si>
    <t>18120</t>
  </si>
  <si>
    <t>ÚPRAVA PLÁNĚ SE ZHUTNĚNÍM V HORNINĚ TŘ. II</t>
  </si>
  <si>
    <t>M2</t>
  </si>
  <si>
    <t>vegetační úpravy : 182
komunikace : 348
sanace - komunikace : 348,0
chodník - pás pro nevidomé : 4,02
kamenné povrchy z žuly : 171
štěrk. krajnice : 14,0 1067.020000 = 1067,02000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</si>
  <si>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</si>
  <si>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</si>
  <si>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</si>
  <si>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182 182.000000 = 182,00000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</si>
  <si>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</si>
  <si>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</si>
  <si>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</si>
  <si>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</si>
  <si>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</si>
  <si>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 a zvláštní zakládání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</si>
  <si>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</si>
  <si>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</si>
  <si>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</si>
  <si>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348*0,3 104.400000 = 104,40000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</si>
  <si>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</si>
  <si>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</si>
  <si>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</si>
  <si>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45152</t>
  </si>
  <si>
    <t>PODKLADNÍ A VÝPLŇOVÉ VRSTVY Z KAMENIVA DRCENÉHO</t>
  </si>
  <si>
    <t>lože fr. 4/8_x000D_
chodník - pás pro nevidomé : 4,02*0,03
kamenné povrchy z žuly : 171*0,03 5.250600 = 5,25060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</si>
  <si>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</si>
  <si>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</si>
  <si>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</si>
  <si>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56143G</t>
  </si>
  <si>
    <t>SMĚSI Z KAMENIVA STMELENÉ CEMENTEM  SC C 8/10 TL. DO 150MM</t>
  </si>
  <si>
    <t>kamenné povrchy z žuly : 171,0 171.000000 = 171,00000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</si>
  <si>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</si>
  <si>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</si>
  <si>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</si>
  <si>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komunikace- ŠDb 0/32 : 346
chodník - pás pro nevidomé - ŠDb 0/32 : 4,02 350.020000 = 350,02000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</si>
  <si>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</si>
  <si>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</si>
  <si>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</si>
  <si>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kamenné povrchy z žuly - ŠDb 0/32: 171 171.000000 = 171,00000 [A]</t>
  </si>
  <si>
    <t>56930</t>
  </si>
  <si>
    <t>ZPEVNĚNÍ KRAJNIC ZE ŠTĚRKODRTI</t>
  </si>
  <si>
    <t>štěrk. krajnice : 14,0*0,2 2.800000 = 2,80000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</si>
  <si>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</si>
  <si>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572214</t>
  </si>
  <si>
    <t>SPOJOVACÍ POSTŘIK Z MODIFIK EMULZE DO 0,5KG/M2</t>
  </si>
  <si>
    <t>komunikace : 346,0 346.000000 = 346,00000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</si>
  <si>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</si>
  <si>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</si>
  <si>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</si>
  <si>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346,0 = 346,00000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</si>
  <si>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</si>
  <si>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</si>
  <si>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</si>
  <si>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komunikace: 346,0 = 346,00000 [A]</t>
  </si>
  <si>
    <t>58221</t>
  </si>
  <si>
    <t>DLÁŽDĚNÉ KRYTY Z DROBNÝCH KOSTEK DO LOŽE Z KAMENIVA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</si>
  <si>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</si>
  <si>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</si>
  <si>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</si>
  <si>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chodník - pás pro nevidomé : 4,02 4.020000 = 4,02000 [A]</t>
  </si>
  <si>
    <t>8</t>
  </si>
  <si>
    <t>Trubní vedení</t>
  </si>
  <si>
    <t>89712</t>
  </si>
  <si>
    <t>VPUSŤ KANALIZAČNÍ ULIČNÍ KOMPLETNÍ Z BETONOVÝCH DÍLCŮ</t>
  </si>
  <si>
    <t>KUS</t>
  </si>
  <si>
    <t>1 = 1,00000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</si>
  <si>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</si>
  <si>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</si>
  <si>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</si>
  <si>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</si>
  <si>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</si>
  <si>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</si>
  <si>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91</t>
  </si>
  <si>
    <t>Doplňující práce na komunikaci</t>
  </si>
  <si>
    <t>914121</t>
  </si>
  <si>
    <t>DOPRAVNÍ ZNAČKY ZÁKLADNÍ VELIKOSTI OCELOVÉ FÓLIE TŘ 1 - DODÁVKA A MONTÁŽ</t>
  </si>
  <si>
    <t>IZ5a : 2
IZ5b : 2 4.000000 = 4,00000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</si>
  <si>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</si>
  <si>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</si>
  <si>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</si>
  <si>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Položka zahrnuje:
- sloupky
- upevňovací zařízení
- osazení (betonová patka, zemní práce)
Položka nezahrnuje:
- x</t>
  </si>
  <si>
    <t>917223</t>
  </si>
  <si>
    <t>SILNIČNÍ A CHODNÍKOVÉ OBRUBY Z BETONOVÝCH OBRUBNÍKŮ ŠÍŘ 100MM</t>
  </si>
  <si>
    <t>M</t>
  </si>
  <si>
    <t>1000/100/250 : 295,0 295.000000 = 295,00000 [A]</t>
  </si>
  <si>
    <t>Položka zahrnuje:
- dodání a pokládku betonových obrubníků o rozměrech předepsaných zadávací dokumentací
- betonové lože i boční betonovou opěrku
Položka nezahrnuje:
- x</t>
  </si>
  <si>
    <t>93545</t>
  </si>
  <si>
    <t>R</t>
  </si>
  <si>
    <t>ŽLABY Z DÍLCŮ Z POLYMERBETONU SVĚTLÉ ŠÍŘKY DO 400MM VČETNĚ MŘÍŽÍ</t>
  </si>
  <si>
    <t>3,8 = 3,80000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</si>
  <si>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</si>
  <si>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dle pol.č. 131838 :
dle pol.č. 132838 : 70,0*1,85+(8,75-6,475)*1,85 = 133,70875 [A]</t>
  </si>
  <si>
    <t>131838</t>
  </si>
  <si>
    <t>HLOUBENÍ JAM ZAPAŽ I NEPAŽ TŘ. II, ODVOZ DO 20KM</t>
  </si>
  <si>
    <t>20,0*2,5
svahování 40% : 50,0*0,4 70.000000 = 70,00000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</si>
  <si>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</si>
  <si>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13183B</t>
  </si>
  <si>
    <t>HLOUBENÍ JAM ZAPAŽ I NEPAŽ TŘ. II - DOPRAVA</t>
  </si>
  <si>
    <t>20,0*2,5*10
svahování 40% : 50,0*0,4*10 700.000000 = 700,00000 [A]</t>
  </si>
  <si>
    <t>132838</t>
  </si>
  <si>
    <t>HLOUBENÍ RÝH ŠÍŘ DO 2M PAŽ I NEPAŽ TŘ. II, ODVOZ DO 20KM</t>
  </si>
  <si>
    <t>potrubí 3,5*2,5*1,0 = 8,75000 [A]</t>
  </si>
  <si>
    <t>13283B</t>
  </si>
  <si>
    <t>HLOUBENÍ RÝH ŠÍŘ DO 2M PAŽ I NEPAŽ TŘ. II - DOPRAVA</t>
  </si>
  <si>
    <t>potrubí _x000D_
-zpětný zásyp : 22,75 = 22,75000 [A]</t>
  </si>
  <si>
    <t>17411</t>
  </si>
  <si>
    <t>ZÁSYP JAM A RÝH ZEMINOU SE ZHUTNĚNÍM</t>
  </si>
  <si>
    <t>potrubí 3,5*(2,5-0,15-0,2-0,3)*1,0 = 6,47500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</si>
  <si>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</si>
  <si>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</si>
  <si>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</si>
  <si>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fr. 63/125 : 45,0
fr. 8/16 : 5,0 50.000000 = 50,00000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</si>
  <si>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</si>
  <si>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</si>
  <si>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</si>
  <si>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3,5*1,0*(0,2+0,3) = 1,75000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</si>
  <si>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</si>
  <si>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21264</t>
  </si>
  <si>
    <t>TRATIVODY KOMPL Z TRUB Z PLAST HMOT DN DO 200MM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</si>
  <si>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</si>
  <si>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22695A</t>
  </si>
  <si>
    <t>VÝDŘEVA ZÁPOROVÉHO PAŽENÍ DOČASNÁ (PLOCHA)</t>
  </si>
  <si>
    <t>2,5*2,5 6.250000 = 6,25000 [A]</t>
  </si>
  <si>
    <t>Položka zahrnuje:
- osazení pažin bez ohledu na druh
- jejich opotřebení 
-  odstranění
Položka nezahrnuje:
- x</t>
  </si>
  <si>
    <t>28997C</t>
  </si>
  <si>
    <t>OPLÁŠTĚNÍ (ZPEVNĚNÍ) Z GEOTEXTILIE DO 300G/M2</t>
  </si>
  <si>
    <t>20,0*2,0
(4,3+5,4+2,3+9,0+0,6)*2,5
překrytí 40% : 94,0*0,4 131.600000 = 131,60000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</si>
  <si>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</si>
  <si>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45157</t>
  </si>
  <si>
    <t>PODKLADNÍ A VÝPLŇOVÉ VRSTVY Z KAMENIVA TĚŽENÉHO</t>
  </si>
  <si>
    <t>lože pod potrubí 3,5*1,0*0,15 = 0,52500 [A]</t>
  </si>
  <si>
    <t>87445</t>
  </si>
  <si>
    <t>POTRUBÍ Z TRUB PLASTOVÝCH ODPADNÍCH DN DO 300MM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</si>
  <si>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</si>
  <si>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899309</t>
  </si>
  <si>
    <t>DOPLŇKY NA POTRUBÍ - VÝSTRAŽNÁ FÓLIE</t>
  </si>
  <si>
    <t>3,5 = 3,50000 [A]</t>
  </si>
  <si>
    <t>Položka zahrnuje:
- veškerý materiál, výrobky a polotovary
- mimostaveništní a vnitrostaveništní dopravy (rovněž přesuny), včetně naložení a složení,případně s uložením
Položka nezahrnuje:
- x</t>
  </si>
  <si>
    <t>dle pol.č. 131838 : 127,75*1,85
dle pol.č. 132838 : (24,25-17,945)*1,85 248.001750 = 248,00175 [A]</t>
  </si>
  <si>
    <t>51,1*2,5
svahování 40% : 127,75*0,4 178.850000 = 178,85000 [A]</t>
  </si>
  <si>
    <t>178,85*10
-51,1*10 1277.500000 = 1277,50000 [A]</t>
  </si>
  <si>
    <t>potrubí : 9,7*1,0*2,5 24.250000 = 24,25000 [A]</t>
  </si>
  <si>
    <t>potrubí : 24,25*10
zpětný zásyp : -17,945*10 63.050000 = 63,05000 [A]</t>
  </si>
  <si>
    <t>potrubí : 9,7*(2,5-0,15-0,2-0,3)*1,0
výkopek : 51,1 69.045000 = 69,04500 [A]</t>
  </si>
  <si>
    <t>fr. 63/125 : 122,75
fr. 8/16 : 5,0 127.750000 = 127,75000 [A]</t>
  </si>
  <si>
    <t>9,7*1,0*(0,2+0,3) 4.850000 = 4,85000 [A]</t>
  </si>
  <si>
    <t>9,7*2,5 24.250000 = 24,25000 [A]</t>
  </si>
  <si>
    <t>51,1*2,0
(7,7+5,2+7,4+4,1+4,1)*2,5
překrytí 40% : 173,45*0,4 242.830000 = 242,83000 [A]</t>
  </si>
  <si>
    <t>lože po potrubí : 9,7*1,0*0,15 1.455000 = 1,45500 [A]</t>
  </si>
  <si>
    <t>Všeobecné konstrukce a práce</t>
  </si>
  <si>
    <t>26,334*1,8 = 47,40120 [B]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</si>
  <si>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</si>
  <si>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</si>
  <si>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</si>
  <si>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</si>
  <si>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</si>
  <si>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</si>
  <si>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</si>
  <si>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13283</t>
  </si>
  <si>
    <t>HLOUBENÍ RÝH ŠÍŘ DO 2M PAŽ I NEPAŽ TŘ. II</t>
  </si>
  <si>
    <t>125,40*0,35*0,6 = 26,33400 [A]</t>
  </si>
  <si>
    <t>Položka zahrnuje:
- vodorovnou a svislou dopravu na skládku,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</si>
  <si>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7</t>
  </si>
  <si>
    <t>Přidružená stavební výroba</t>
  </si>
  <si>
    <t>742511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</si>
  <si>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</si>
  <si>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</si>
  <si>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</si>
  <si>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</si>
  <si>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</si>
  <si>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</si>
  <si>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</si>
  <si>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</si>
  <si>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</si>
  <si>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</si>
  <si>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</si>
  <si>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</si>
  <si>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</si>
  <si>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</si>
  <si>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</si>
  <si>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</si>
  <si>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</si>
  <si>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</si>
  <si>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</si>
  <si>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</si>
  <si>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</si>
  <si>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</si>
  <si>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</si>
  <si>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</si>
  <si>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</si>
  <si>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</si>
  <si>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4 4.000000 = 4,00000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</si>
  <si>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</si>
  <si>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</si>
  <si>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</si>
  <si>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</si>
  <si>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</si>
  <si>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</si>
  <si>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</si>
  <si>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</si>
  <si>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</si>
  <si>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</si>
  <si>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</si>
  <si>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</si>
  <si>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</si>
  <si>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</si>
  <si>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</si>
  <si>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</si>
  <si>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</si>
  <si>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</si>
  <si>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</si>
  <si>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</si>
  <si>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</si>
  <si>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</si>
  <si>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</si>
  <si>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</si>
  <si>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</si>
  <si>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</si>
  <si>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</si>
  <si>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</si>
  <si>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</si>
  <si>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</si>
  <si>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</si>
  <si>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</si>
  <si>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</si>
  <si>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</si>
  <si>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</si>
  <si>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</si>
  <si>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</si>
  <si>
    <t>02912-R</t>
  </si>
  <si>
    <t>OSTATNÍ POŽADAVKY - VYTYČENÍ INŽ. SÍTÍ</t>
  </si>
  <si>
    <t>kpl</t>
  </si>
  <si>
    <t>02940-R1</t>
  </si>
  <si>
    <t>OSTATNÍ POŽADAVKY - Činnost odpovědného statika, geodeta, hydreogeologa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</si>
</sst>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6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0" fillId="5" borderId="7" xfId="0" applyFill="1" applyBorder="1"/>
    <xf numFmtId="0" fontId="0" fillId="5" borderId="7" xfId="0" applyFill="1" applyBorder="1" applyAlignment="1">
      <alignment horizontal="right"/>
    </xf>
    <xf numFmtId="0" fontId="0" fillId="5" borderId="7" xfId="0" applyFill="1" applyBorder="1" applyAlignment="1">
      <alignment wrapText="1"/>
    </xf>
    <xf numFmtId="0" fontId="0" fillId="5" borderId="7" xfId="0" applyFill="1" applyBorder="1" applyAlignment="1">
      <alignment horizontal="center"/>
    </xf>
    <xf numFmtId="165" fontId="0" fillId="5" borderId="7" xfId="0" applyNumberFormat="1" applyFill="1" applyBorder="1" applyAlignment="1">
      <alignment horizontal="center"/>
    </xf>
    <xf numFmtId="164" fontId="0" fillId="5" borderId="7" xfId="0" applyNumberFormat="1" applyFill="1" applyBorder="1" applyAlignment="1" applyProtection="1">
      <alignment horizontal="center"/>
      <protection locked="0"/>
    </xf>
    <xf numFmtId="164" fontId="0" fillId="5" borderId="7" xfId="0" applyNumberFormat="1" applyFill="1" applyBorder="1" applyAlignment="1">
      <alignment horizontal="center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SUM(C10:C15)</f>
        <v>0</v>
      </c>
      <c r="D6" s="3"/>
      <c r="E6" s="3"/>
    </row>
    <row r="7" spans="1:5" x14ac:dyDescent="0.25">
      <c r="A7" s="3"/>
      <c r="B7" s="5" t="s">
        <v>5</v>
      </c>
      <c r="C7" s="6">
        <f>SUM(E10:E15)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'II. ETAPASO 101'!I3</f>
        <v>0</v>
      </c>
      <c r="D10" s="9">
        <f>SUMIFS('II. ETAPASO 101'!O:O,'II. ETAPASO 101'!A:A,"P")</f>
        <v>0</v>
      </c>
      <c r="E10" s="9">
        <f t="shared" ref="E10:E15" si="0">C10+D10</f>
        <v>0</v>
      </c>
    </row>
    <row r="11" spans="1:5" x14ac:dyDescent="0.25">
      <c r="A11" s="8" t="s">
        <v>13</v>
      </c>
      <c r="B11" s="8" t="s">
        <v>14</v>
      </c>
      <c r="C11" s="9">
        <f>'II. ETAPASO 301A'!I3</f>
        <v>0</v>
      </c>
      <c r="D11" s="9">
        <f>SUMIFS('II. ETAPASO 301A'!O:O,'II. ETAPASO 301A'!A:A,"P")</f>
        <v>0</v>
      </c>
      <c r="E11" s="9">
        <f t="shared" si="0"/>
        <v>0</v>
      </c>
    </row>
    <row r="12" spans="1:5" x14ac:dyDescent="0.25">
      <c r="A12" s="8" t="s">
        <v>15</v>
      </c>
      <c r="B12" s="8" t="s">
        <v>16</v>
      </c>
      <c r="C12" s="9">
        <f>'II. ETAPASO 301B'!I3</f>
        <v>0</v>
      </c>
      <c r="D12" s="9">
        <f>SUMIFS('II. ETAPASO 301B'!O:O,'II. ETAPASO 301B'!A:A,"P")</f>
        <v>0</v>
      </c>
      <c r="E12" s="9">
        <f t="shared" si="0"/>
        <v>0</v>
      </c>
    </row>
    <row r="13" spans="1:5" x14ac:dyDescent="0.25">
      <c r="A13" s="8" t="s">
        <v>17</v>
      </c>
      <c r="B13" s="8" t="s">
        <v>18</v>
      </c>
      <c r="C13" s="9">
        <f>'II. ETAPASO 401'!I3</f>
        <v>0</v>
      </c>
      <c r="D13" s="9">
        <f>SUMIFS('II. ETAPASO 401'!O:O,'II. ETAPASO 401'!A:A,"P")</f>
        <v>0</v>
      </c>
      <c r="E13" s="9">
        <f t="shared" si="0"/>
        <v>0</v>
      </c>
    </row>
    <row r="14" spans="1:5" x14ac:dyDescent="0.25">
      <c r="A14" s="8" t="s">
        <v>19</v>
      </c>
      <c r="B14" s="8" t="s">
        <v>19</v>
      </c>
      <c r="C14" s="9">
        <f>'II. ETAPAVRN'!I3</f>
        <v>0</v>
      </c>
      <c r="D14" s="9">
        <f>SUMIFS('II. ETAPAVRN'!O:O,'II. ETAPAVRN'!A:A,"P")</f>
        <v>0</v>
      </c>
      <c r="E14" s="9">
        <f t="shared" si="0"/>
        <v>0</v>
      </c>
    </row>
    <row r="15" spans="1:5" x14ac:dyDescent="0.25">
      <c r="A15" s="8" t="s">
        <v>20</v>
      </c>
      <c r="B15" s="8" t="s">
        <v>19</v>
      </c>
      <c r="C15" s="9">
        <f>'II. ETAPAVRN-Vsak'!I3</f>
        <v>0</v>
      </c>
      <c r="D15" s="9">
        <f>SUMIFS('II. ETAPAVRN-Vsak'!O:O,'II. ETAPAVRN-Vsak'!A:A,"P")</f>
        <v>0</v>
      </c>
      <c r="E15" s="9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5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11</v>
      </c>
      <c r="I3" s="19">
        <f>SUMIFS(I9:I157,A9:A157,"SD")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28</v>
      </c>
      <c r="D4" s="49"/>
      <c r="E4" s="17" t="s">
        <v>28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29</v>
      </c>
      <c r="B5" s="16" t="s">
        <v>30</v>
      </c>
      <c r="C5" s="48" t="s">
        <v>11</v>
      </c>
      <c r="D5" s="49"/>
      <c r="E5" s="17" t="s">
        <v>12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31</v>
      </c>
      <c r="B6" s="51" t="s">
        <v>32</v>
      </c>
      <c r="C6" s="52" t="s">
        <v>33</v>
      </c>
      <c r="D6" s="52" t="s">
        <v>34</v>
      </c>
      <c r="E6" s="52" t="s">
        <v>35</v>
      </c>
      <c r="F6" s="52" t="s">
        <v>36</v>
      </c>
      <c r="G6" s="52" t="s">
        <v>37</v>
      </c>
      <c r="H6" s="52" t="s">
        <v>38</v>
      </c>
      <c r="I6" s="52"/>
      <c r="J6" s="53" t="s">
        <v>39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40</v>
      </c>
      <c r="I7" s="7" t="s">
        <v>41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42</v>
      </c>
      <c r="B9" s="25"/>
      <c r="C9" s="26" t="s">
        <v>43</v>
      </c>
      <c r="D9" s="27"/>
      <c r="E9" s="24" t="s">
        <v>44</v>
      </c>
      <c r="F9" s="27"/>
      <c r="G9" s="27"/>
      <c r="H9" s="27"/>
      <c r="I9" s="28">
        <f>SUMIFS(I10:I29,A10:A29,"P")</f>
        <v>0</v>
      </c>
      <c r="J9" s="29"/>
    </row>
    <row r="10" spans="1:16" x14ac:dyDescent="0.25">
      <c r="A10" s="30" t="s">
        <v>45</v>
      </c>
      <c r="B10" s="30">
        <v>1</v>
      </c>
      <c r="C10" s="31" t="s">
        <v>46</v>
      </c>
      <c r="D10" s="30" t="s">
        <v>47</v>
      </c>
      <c r="E10" s="32" t="s">
        <v>48</v>
      </c>
      <c r="F10" s="33" t="s">
        <v>49</v>
      </c>
      <c r="G10" s="34">
        <v>50.76</v>
      </c>
      <c r="H10" s="35">
        <v>0</v>
      </c>
      <c r="I10" s="36">
        <f>ROUND(G10*H10,P4)</f>
        <v>0</v>
      </c>
      <c r="J10" s="33" t="s">
        <v>50</v>
      </c>
      <c r="O10" s="37">
        <f>I10*0.21</f>
        <v>0</v>
      </c>
      <c r="P10">
        <v>3</v>
      </c>
    </row>
    <row r="11" spans="1:16" x14ac:dyDescent="0.25">
      <c r="A11" s="30" t="s">
        <v>51</v>
      </c>
      <c r="B11" s="38"/>
      <c r="E11" s="39" t="s">
        <v>47</v>
      </c>
      <c r="J11" s="40"/>
    </row>
    <row r="12" spans="1:16" x14ac:dyDescent="0.25">
      <c r="A12" s="30" t="s">
        <v>52</v>
      </c>
      <c r="B12" s="38"/>
      <c r="E12" s="41" t="s">
        <v>53</v>
      </c>
      <c r="J12" s="40"/>
    </row>
    <row r="13" spans="1:16" ht="75" x14ac:dyDescent="0.25">
      <c r="A13" s="30" t="s">
        <v>54</v>
      </c>
      <c r="B13" s="38"/>
      <c r="E13" s="32" t="s">
        <v>55</v>
      </c>
      <c r="J13" s="40"/>
    </row>
    <row r="14" spans="1:16" x14ac:dyDescent="0.25">
      <c r="A14" s="30" t="s">
        <v>45</v>
      </c>
      <c r="B14" s="30">
        <v>2</v>
      </c>
      <c r="C14" s="31" t="s">
        <v>56</v>
      </c>
      <c r="D14" s="30" t="s">
        <v>47</v>
      </c>
      <c r="E14" s="32" t="s">
        <v>57</v>
      </c>
      <c r="F14" s="33" t="s">
        <v>49</v>
      </c>
      <c r="G14" s="34">
        <v>54.6</v>
      </c>
      <c r="H14" s="35">
        <v>0</v>
      </c>
      <c r="I14" s="36">
        <f>ROUND(G14*H14,P4)</f>
        <v>0</v>
      </c>
      <c r="J14" s="33" t="s">
        <v>50</v>
      </c>
      <c r="O14" s="37">
        <f>I14*0.21</f>
        <v>0</v>
      </c>
      <c r="P14">
        <v>3</v>
      </c>
    </row>
    <row r="15" spans="1:16" x14ac:dyDescent="0.25">
      <c r="A15" s="30" t="s">
        <v>51</v>
      </c>
      <c r="B15" s="38"/>
      <c r="E15" s="39" t="s">
        <v>47</v>
      </c>
      <c r="J15" s="40"/>
    </row>
    <row r="16" spans="1:16" ht="30" x14ac:dyDescent="0.25">
      <c r="A16" s="30" t="s">
        <v>52</v>
      </c>
      <c r="B16" s="38"/>
      <c r="E16" s="41" t="s">
        <v>58</v>
      </c>
      <c r="J16" s="40"/>
    </row>
    <row r="17" spans="1:16" ht="75" x14ac:dyDescent="0.25">
      <c r="A17" s="30" t="s">
        <v>54</v>
      </c>
      <c r="B17" s="38"/>
      <c r="E17" s="32" t="s">
        <v>59</v>
      </c>
      <c r="J17" s="40"/>
    </row>
    <row r="18" spans="1:16" ht="30" x14ac:dyDescent="0.25">
      <c r="A18" s="30" t="s">
        <v>45</v>
      </c>
      <c r="B18" s="30">
        <v>3</v>
      </c>
      <c r="C18" s="31" t="s">
        <v>60</v>
      </c>
      <c r="D18" s="30" t="s">
        <v>47</v>
      </c>
      <c r="E18" s="32" t="s">
        <v>61</v>
      </c>
      <c r="F18" s="33" t="s">
        <v>49</v>
      </c>
      <c r="G18" s="34">
        <v>75.48</v>
      </c>
      <c r="H18" s="35">
        <v>0</v>
      </c>
      <c r="I18" s="36">
        <f>ROUND(G18*H18,P4)</f>
        <v>0</v>
      </c>
      <c r="J18" s="33" t="s">
        <v>50</v>
      </c>
      <c r="O18" s="37">
        <f>I18*0.21</f>
        <v>0</v>
      </c>
      <c r="P18">
        <v>3</v>
      </c>
    </row>
    <row r="19" spans="1:16" x14ac:dyDescent="0.25">
      <c r="A19" s="30" t="s">
        <v>51</v>
      </c>
      <c r="B19" s="38"/>
      <c r="E19" s="39" t="s">
        <v>47</v>
      </c>
      <c r="J19" s="40"/>
    </row>
    <row r="20" spans="1:16" x14ac:dyDescent="0.25">
      <c r="A20" s="30" t="s">
        <v>52</v>
      </c>
      <c r="B20" s="38"/>
      <c r="E20" s="41" t="s">
        <v>62</v>
      </c>
      <c r="J20" s="40"/>
    </row>
    <row r="21" spans="1:16" ht="165" x14ac:dyDescent="0.25">
      <c r="A21" s="30" t="s">
        <v>54</v>
      </c>
      <c r="B21" s="38"/>
      <c r="E21" s="32" t="s">
        <v>63</v>
      </c>
      <c r="J21" s="40"/>
    </row>
    <row r="22" spans="1:16" ht="45" x14ac:dyDescent="0.25">
      <c r="A22" s="30" t="s">
        <v>45</v>
      </c>
      <c r="B22" s="30">
        <v>4</v>
      </c>
      <c r="C22" s="31" t="s">
        <v>64</v>
      </c>
      <c r="D22" s="30" t="s">
        <v>47</v>
      </c>
      <c r="E22" s="32" t="s">
        <v>65</v>
      </c>
      <c r="F22" s="33" t="s">
        <v>49</v>
      </c>
      <c r="G22" s="34">
        <v>579.66938000000005</v>
      </c>
      <c r="H22" s="35">
        <v>0</v>
      </c>
      <c r="I22" s="36">
        <f>ROUND(G22*H22,P4)</f>
        <v>0</v>
      </c>
      <c r="J22" s="33" t="s">
        <v>50</v>
      </c>
      <c r="O22" s="37">
        <f>I22*0.21</f>
        <v>0</v>
      </c>
      <c r="P22">
        <v>3</v>
      </c>
    </row>
    <row r="23" spans="1:16" x14ac:dyDescent="0.25">
      <c r="A23" s="30" t="s">
        <v>51</v>
      </c>
      <c r="B23" s="38"/>
      <c r="E23" s="39" t="s">
        <v>47</v>
      </c>
      <c r="J23" s="40"/>
    </row>
    <row r="24" spans="1:16" x14ac:dyDescent="0.25">
      <c r="A24" s="30" t="s">
        <v>52</v>
      </c>
      <c r="B24" s="38"/>
      <c r="E24" s="41" t="s">
        <v>66</v>
      </c>
      <c r="J24" s="40"/>
    </row>
    <row r="25" spans="1:16" ht="165" x14ac:dyDescent="0.25">
      <c r="A25" s="30" t="s">
        <v>54</v>
      </c>
      <c r="B25" s="38"/>
      <c r="E25" s="32" t="s">
        <v>63</v>
      </c>
      <c r="J25" s="40"/>
    </row>
    <row r="26" spans="1:16" ht="30" x14ac:dyDescent="0.25">
      <c r="A26" s="30" t="s">
        <v>45</v>
      </c>
      <c r="B26" s="30">
        <v>5</v>
      </c>
      <c r="C26" s="31" t="s">
        <v>67</v>
      </c>
      <c r="D26" s="30" t="s">
        <v>47</v>
      </c>
      <c r="E26" s="32" t="s">
        <v>68</v>
      </c>
      <c r="F26" s="33" t="s">
        <v>49</v>
      </c>
      <c r="G26" s="34">
        <v>7.5</v>
      </c>
      <c r="H26" s="35">
        <v>0</v>
      </c>
      <c r="I26" s="36">
        <f>ROUND(G26*H26,P4)</f>
        <v>0</v>
      </c>
      <c r="J26" s="33" t="s">
        <v>50</v>
      </c>
      <c r="O26" s="37">
        <f>I26*0.21</f>
        <v>0</v>
      </c>
      <c r="P26">
        <v>3</v>
      </c>
    </row>
    <row r="27" spans="1:16" x14ac:dyDescent="0.25">
      <c r="A27" s="30" t="s">
        <v>51</v>
      </c>
      <c r="B27" s="38"/>
      <c r="E27" s="39" t="s">
        <v>47</v>
      </c>
      <c r="J27" s="40"/>
    </row>
    <row r="28" spans="1:16" ht="30" x14ac:dyDescent="0.25">
      <c r="A28" s="30" t="s">
        <v>52</v>
      </c>
      <c r="B28" s="38"/>
      <c r="E28" s="41" t="s">
        <v>69</v>
      </c>
      <c r="J28" s="40"/>
    </row>
    <row r="29" spans="1:16" ht="165" x14ac:dyDescent="0.25">
      <c r="A29" s="30" t="s">
        <v>54</v>
      </c>
      <c r="B29" s="38"/>
      <c r="E29" s="32" t="s">
        <v>63</v>
      </c>
      <c r="J29" s="40"/>
    </row>
    <row r="30" spans="1:16" x14ac:dyDescent="0.25">
      <c r="A30" s="24" t="s">
        <v>42</v>
      </c>
      <c r="B30" s="25"/>
      <c r="C30" s="26" t="s">
        <v>70</v>
      </c>
      <c r="D30" s="27"/>
      <c r="E30" s="24" t="s">
        <v>71</v>
      </c>
      <c r="F30" s="27"/>
      <c r="G30" s="27"/>
      <c r="H30" s="27"/>
      <c r="I30" s="28">
        <f>SUMIFS(I31:I82,A31:A82,"P")</f>
        <v>0</v>
      </c>
      <c r="J30" s="29"/>
    </row>
    <row r="31" spans="1:16" x14ac:dyDescent="0.25">
      <c r="A31" s="30" t="s">
        <v>45</v>
      </c>
      <c r="B31" s="30">
        <v>6</v>
      </c>
      <c r="C31" s="31" t="s">
        <v>72</v>
      </c>
      <c r="D31" s="30" t="s">
        <v>47</v>
      </c>
      <c r="E31" s="32" t="s">
        <v>73</v>
      </c>
      <c r="F31" s="33" t="s">
        <v>74</v>
      </c>
      <c r="G31" s="34">
        <v>1</v>
      </c>
      <c r="H31" s="35">
        <v>0</v>
      </c>
      <c r="I31" s="36">
        <f>ROUND(G31*H31,P4)</f>
        <v>0</v>
      </c>
      <c r="J31" s="33" t="s">
        <v>50</v>
      </c>
      <c r="O31" s="37">
        <f>I31*0.21</f>
        <v>0</v>
      </c>
      <c r="P31">
        <v>3</v>
      </c>
    </row>
    <row r="32" spans="1:16" x14ac:dyDescent="0.25">
      <c r="A32" s="30" t="s">
        <v>51</v>
      </c>
      <c r="B32" s="38"/>
      <c r="E32" s="39" t="s">
        <v>47</v>
      </c>
      <c r="J32" s="40"/>
    </row>
    <row r="33" spans="1:16" x14ac:dyDescent="0.25">
      <c r="A33" s="30" t="s">
        <v>52</v>
      </c>
      <c r="B33" s="38"/>
      <c r="E33" s="41" t="s">
        <v>75</v>
      </c>
      <c r="J33" s="40"/>
    </row>
    <row r="34" spans="1:16" ht="135" x14ac:dyDescent="0.25">
      <c r="A34" s="30" t="s">
        <v>54</v>
      </c>
      <c r="B34" s="38"/>
      <c r="E34" s="32" t="s">
        <v>76</v>
      </c>
      <c r="J34" s="40"/>
    </row>
    <row r="35" spans="1:16" x14ac:dyDescent="0.25">
      <c r="A35" s="30" t="s">
        <v>45</v>
      </c>
      <c r="B35" s="30">
        <v>7</v>
      </c>
      <c r="C35" s="31" t="s">
        <v>77</v>
      </c>
      <c r="D35" s="30" t="s">
        <v>47</v>
      </c>
      <c r="E35" s="32" t="s">
        <v>78</v>
      </c>
      <c r="F35" s="33" t="s">
        <v>79</v>
      </c>
      <c r="G35" s="34">
        <v>25</v>
      </c>
      <c r="H35" s="35">
        <v>0</v>
      </c>
      <c r="I35" s="36">
        <f>ROUND(G35*H35,P4)</f>
        <v>0</v>
      </c>
      <c r="J35" s="33" t="s">
        <v>50</v>
      </c>
      <c r="O35" s="37">
        <f>I35*0.21</f>
        <v>0</v>
      </c>
      <c r="P35">
        <v>3</v>
      </c>
    </row>
    <row r="36" spans="1:16" x14ac:dyDescent="0.25">
      <c r="A36" s="30" t="s">
        <v>51</v>
      </c>
      <c r="B36" s="38"/>
      <c r="E36" s="39" t="s">
        <v>47</v>
      </c>
      <c r="J36" s="40"/>
    </row>
    <row r="37" spans="1:16" x14ac:dyDescent="0.25">
      <c r="A37" s="30" t="s">
        <v>52</v>
      </c>
      <c r="B37" s="38"/>
      <c r="E37" s="41" t="s">
        <v>80</v>
      </c>
      <c r="J37" s="40"/>
    </row>
    <row r="38" spans="1:16" ht="105" x14ac:dyDescent="0.25">
      <c r="A38" s="30" t="s">
        <v>54</v>
      </c>
      <c r="B38" s="38"/>
      <c r="E38" s="32" t="s">
        <v>81</v>
      </c>
      <c r="J38" s="40"/>
    </row>
    <row r="39" spans="1:16" ht="30" x14ac:dyDescent="0.25">
      <c r="A39" s="30" t="s">
        <v>45</v>
      </c>
      <c r="B39" s="30">
        <v>8</v>
      </c>
      <c r="C39" s="31" t="s">
        <v>82</v>
      </c>
      <c r="D39" s="30" t="s">
        <v>47</v>
      </c>
      <c r="E39" s="32" t="s">
        <v>83</v>
      </c>
      <c r="F39" s="33" t="s">
        <v>74</v>
      </c>
      <c r="G39" s="34">
        <v>2</v>
      </c>
      <c r="H39" s="35">
        <v>0</v>
      </c>
      <c r="I39" s="36">
        <f>ROUND(G39*H39,P4)</f>
        <v>0</v>
      </c>
      <c r="J39" s="33" t="s">
        <v>50</v>
      </c>
      <c r="O39" s="37">
        <f>I39*0.21</f>
        <v>0</v>
      </c>
      <c r="P39">
        <v>3</v>
      </c>
    </row>
    <row r="40" spans="1:16" x14ac:dyDescent="0.25">
      <c r="A40" s="30" t="s">
        <v>51</v>
      </c>
      <c r="B40" s="38"/>
      <c r="E40" s="39" t="s">
        <v>47</v>
      </c>
      <c r="J40" s="40"/>
    </row>
    <row r="41" spans="1:16" x14ac:dyDescent="0.25">
      <c r="A41" s="30" t="s">
        <v>52</v>
      </c>
      <c r="B41" s="38"/>
      <c r="E41" s="41" t="s">
        <v>84</v>
      </c>
      <c r="J41" s="40"/>
    </row>
    <row r="42" spans="1:16" ht="120" x14ac:dyDescent="0.25">
      <c r="A42" s="30" t="s">
        <v>54</v>
      </c>
      <c r="B42" s="38"/>
      <c r="E42" s="32" t="s">
        <v>85</v>
      </c>
      <c r="J42" s="40"/>
    </row>
    <row r="43" spans="1:16" x14ac:dyDescent="0.25">
      <c r="A43" s="30" t="s">
        <v>45</v>
      </c>
      <c r="B43" s="30">
        <v>9</v>
      </c>
      <c r="C43" s="31" t="s">
        <v>86</v>
      </c>
      <c r="D43" s="30" t="s">
        <v>47</v>
      </c>
      <c r="E43" s="32" t="s">
        <v>87</v>
      </c>
      <c r="F43" s="33" t="s">
        <v>79</v>
      </c>
      <c r="G43" s="34">
        <v>50</v>
      </c>
      <c r="H43" s="35">
        <v>0</v>
      </c>
      <c r="I43" s="36">
        <f>ROUND(G43*H43,P4)</f>
        <v>0</v>
      </c>
      <c r="J43" s="33" t="s">
        <v>50</v>
      </c>
      <c r="O43" s="37">
        <f>I43*0.21</f>
        <v>0</v>
      </c>
      <c r="P43">
        <v>3</v>
      </c>
    </row>
    <row r="44" spans="1:16" x14ac:dyDescent="0.25">
      <c r="A44" s="30" t="s">
        <v>51</v>
      </c>
      <c r="B44" s="38"/>
      <c r="E44" s="39" t="s">
        <v>47</v>
      </c>
      <c r="J44" s="40"/>
    </row>
    <row r="45" spans="1:16" x14ac:dyDescent="0.25">
      <c r="A45" s="30" t="s">
        <v>52</v>
      </c>
      <c r="B45" s="38"/>
      <c r="E45" s="41" t="s">
        <v>88</v>
      </c>
      <c r="J45" s="40"/>
    </row>
    <row r="46" spans="1:16" ht="105" x14ac:dyDescent="0.25">
      <c r="A46" s="30" t="s">
        <v>54</v>
      </c>
      <c r="B46" s="38"/>
      <c r="E46" s="32" t="s">
        <v>81</v>
      </c>
      <c r="J46" s="40"/>
    </row>
    <row r="47" spans="1:16" x14ac:dyDescent="0.25">
      <c r="A47" s="30" t="s">
        <v>45</v>
      </c>
      <c r="B47" s="30">
        <v>10</v>
      </c>
      <c r="C47" s="31" t="s">
        <v>89</v>
      </c>
      <c r="D47" s="30" t="s">
        <v>47</v>
      </c>
      <c r="E47" s="32" t="s">
        <v>90</v>
      </c>
      <c r="F47" s="33" t="s">
        <v>74</v>
      </c>
      <c r="G47" s="34">
        <v>21.15</v>
      </c>
      <c r="H47" s="35">
        <v>0</v>
      </c>
      <c r="I47" s="36">
        <f>ROUND(G47*H47,P4)</f>
        <v>0</v>
      </c>
      <c r="J47" s="33" t="s">
        <v>50</v>
      </c>
      <c r="O47" s="37">
        <f>I47*0.21</f>
        <v>0</v>
      </c>
      <c r="P47">
        <v>3</v>
      </c>
    </row>
    <row r="48" spans="1:16" x14ac:dyDescent="0.25">
      <c r="A48" s="30" t="s">
        <v>51</v>
      </c>
      <c r="B48" s="38"/>
      <c r="E48" s="39" t="s">
        <v>47</v>
      </c>
      <c r="J48" s="40"/>
    </row>
    <row r="49" spans="1:16" x14ac:dyDescent="0.25">
      <c r="A49" s="30" t="s">
        <v>52</v>
      </c>
      <c r="B49" s="38"/>
      <c r="E49" s="41" t="s">
        <v>91</v>
      </c>
      <c r="J49" s="40"/>
    </row>
    <row r="50" spans="1:16" ht="120" x14ac:dyDescent="0.25">
      <c r="A50" s="30" t="s">
        <v>54</v>
      </c>
      <c r="B50" s="38"/>
      <c r="E50" s="32" t="s">
        <v>85</v>
      </c>
      <c r="J50" s="40"/>
    </row>
    <row r="51" spans="1:16" x14ac:dyDescent="0.25">
      <c r="A51" s="30" t="s">
        <v>45</v>
      </c>
      <c r="B51" s="30">
        <v>11</v>
      </c>
      <c r="C51" s="31" t="s">
        <v>92</v>
      </c>
      <c r="D51" s="30" t="s">
        <v>47</v>
      </c>
      <c r="E51" s="32" t="s">
        <v>93</v>
      </c>
      <c r="F51" s="33" t="s">
        <v>79</v>
      </c>
      <c r="G51" s="34">
        <v>507.6</v>
      </c>
      <c r="H51" s="35">
        <v>0</v>
      </c>
      <c r="I51" s="36">
        <f>ROUND(G51*H51,P4)</f>
        <v>0</v>
      </c>
      <c r="J51" s="33" t="s">
        <v>50</v>
      </c>
      <c r="O51" s="37">
        <f>I51*0.21</f>
        <v>0</v>
      </c>
      <c r="P51">
        <v>3</v>
      </c>
    </row>
    <row r="52" spans="1:16" x14ac:dyDescent="0.25">
      <c r="A52" s="30" t="s">
        <v>51</v>
      </c>
      <c r="B52" s="38"/>
      <c r="E52" s="39" t="s">
        <v>47</v>
      </c>
      <c r="J52" s="40"/>
    </row>
    <row r="53" spans="1:16" x14ac:dyDescent="0.25">
      <c r="A53" s="30" t="s">
        <v>52</v>
      </c>
      <c r="B53" s="38"/>
      <c r="E53" s="41" t="s">
        <v>94</v>
      </c>
      <c r="J53" s="40"/>
    </row>
    <row r="54" spans="1:16" ht="105" x14ac:dyDescent="0.25">
      <c r="A54" s="30" t="s">
        <v>54</v>
      </c>
      <c r="B54" s="38"/>
      <c r="E54" s="32" t="s">
        <v>81</v>
      </c>
      <c r="J54" s="40"/>
    </row>
    <row r="55" spans="1:16" x14ac:dyDescent="0.25">
      <c r="A55" s="30" t="s">
        <v>45</v>
      </c>
      <c r="B55" s="30">
        <v>12</v>
      </c>
      <c r="C55" s="31" t="s">
        <v>95</v>
      </c>
      <c r="D55" s="30" t="s">
        <v>47</v>
      </c>
      <c r="E55" s="32" t="s">
        <v>96</v>
      </c>
      <c r="F55" s="33" t="s">
        <v>74</v>
      </c>
      <c r="G55" s="34">
        <v>40.799999999999997</v>
      </c>
      <c r="H55" s="35">
        <v>0</v>
      </c>
      <c r="I55" s="36">
        <f>ROUND(G55*H55,P4)</f>
        <v>0</v>
      </c>
      <c r="J55" s="33" t="s">
        <v>50</v>
      </c>
      <c r="O55" s="37">
        <f>I55*0.21</f>
        <v>0</v>
      </c>
      <c r="P55">
        <v>3</v>
      </c>
    </row>
    <row r="56" spans="1:16" x14ac:dyDescent="0.25">
      <c r="A56" s="30" t="s">
        <v>51</v>
      </c>
      <c r="B56" s="38"/>
      <c r="E56" s="39" t="s">
        <v>47</v>
      </c>
      <c r="J56" s="40"/>
    </row>
    <row r="57" spans="1:16" x14ac:dyDescent="0.25">
      <c r="A57" s="30" t="s">
        <v>52</v>
      </c>
      <c r="B57" s="38"/>
      <c r="E57" s="41" t="s">
        <v>97</v>
      </c>
      <c r="J57" s="40"/>
    </row>
    <row r="58" spans="1:16" ht="75" x14ac:dyDescent="0.25">
      <c r="A58" s="30" t="s">
        <v>54</v>
      </c>
      <c r="B58" s="38"/>
      <c r="E58" s="32" t="s">
        <v>98</v>
      </c>
      <c r="J58" s="40"/>
    </row>
    <row r="59" spans="1:16" x14ac:dyDescent="0.25">
      <c r="A59" s="30" t="s">
        <v>45</v>
      </c>
      <c r="B59" s="30">
        <v>13</v>
      </c>
      <c r="C59" s="31" t="s">
        <v>99</v>
      </c>
      <c r="D59" s="30" t="s">
        <v>47</v>
      </c>
      <c r="E59" s="32" t="s">
        <v>100</v>
      </c>
      <c r="F59" s="33" t="s">
        <v>101</v>
      </c>
      <c r="G59" s="34">
        <v>408</v>
      </c>
      <c r="H59" s="35">
        <v>0</v>
      </c>
      <c r="I59" s="36">
        <f>ROUND(G59*H59,P4)</f>
        <v>0</v>
      </c>
      <c r="J59" s="33" t="s">
        <v>50</v>
      </c>
      <c r="O59" s="37">
        <f>I59*0.21</f>
        <v>0</v>
      </c>
      <c r="P59">
        <v>3</v>
      </c>
    </row>
    <row r="60" spans="1:16" x14ac:dyDescent="0.25">
      <c r="A60" s="30" t="s">
        <v>51</v>
      </c>
      <c r="B60" s="38"/>
      <c r="E60" s="39" t="s">
        <v>47</v>
      </c>
      <c r="J60" s="40"/>
    </row>
    <row r="61" spans="1:16" x14ac:dyDescent="0.25">
      <c r="A61" s="30" t="s">
        <v>52</v>
      </c>
      <c r="B61" s="38"/>
      <c r="E61" s="41" t="s">
        <v>102</v>
      </c>
      <c r="J61" s="40"/>
    </row>
    <row r="62" spans="1:16" ht="105" x14ac:dyDescent="0.25">
      <c r="A62" s="30" t="s">
        <v>54</v>
      </c>
      <c r="B62" s="38"/>
      <c r="E62" s="32" t="s">
        <v>103</v>
      </c>
      <c r="J62" s="40"/>
    </row>
    <row r="63" spans="1:16" x14ac:dyDescent="0.25">
      <c r="A63" s="30" t="s">
        <v>45</v>
      </c>
      <c r="B63" s="30">
        <v>14</v>
      </c>
      <c r="C63" s="31" t="s">
        <v>104</v>
      </c>
      <c r="D63" s="30" t="s">
        <v>47</v>
      </c>
      <c r="E63" s="32" t="s">
        <v>105</v>
      </c>
      <c r="F63" s="33" t="s">
        <v>74</v>
      </c>
      <c r="G63" s="34">
        <v>313.33479999999997</v>
      </c>
      <c r="H63" s="35">
        <v>0</v>
      </c>
      <c r="I63" s="36">
        <f>ROUND(G63*H63,P4)</f>
        <v>0</v>
      </c>
      <c r="J63" s="33" t="s">
        <v>50</v>
      </c>
      <c r="O63" s="37">
        <f>I63*0.21</f>
        <v>0</v>
      </c>
      <c r="P63">
        <v>3</v>
      </c>
    </row>
    <row r="64" spans="1:16" x14ac:dyDescent="0.25">
      <c r="A64" s="30" t="s">
        <v>51</v>
      </c>
      <c r="B64" s="38"/>
      <c r="E64" s="39" t="s">
        <v>47</v>
      </c>
      <c r="J64" s="40"/>
    </row>
    <row r="65" spans="1:16" ht="90" x14ac:dyDescent="0.25">
      <c r="A65" s="30" t="s">
        <v>52</v>
      </c>
      <c r="B65" s="38"/>
      <c r="E65" s="41" t="s">
        <v>106</v>
      </c>
      <c r="J65" s="40"/>
    </row>
    <row r="66" spans="1:16" ht="409.5" x14ac:dyDescent="0.25">
      <c r="A66" s="30" t="s">
        <v>54</v>
      </c>
      <c r="B66" s="38"/>
      <c r="E66" s="32" t="s">
        <v>107</v>
      </c>
      <c r="J66" s="40"/>
    </row>
    <row r="67" spans="1:16" x14ac:dyDescent="0.25">
      <c r="A67" s="30" t="s">
        <v>45</v>
      </c>
      <c r="B67" s="30">
        <v>15</v>
      </c>
      <c r="C67" s="31" t="s">
        <v>108</v>
      </c>
      <c r="D67" s="30" t="s">
        <v>47</v>
      </c>
      <c r="E67" s="32" t="s">
        <v>109</v>
      </c>
      <c r="F67" s="33" t="s">
        <v>101</v>
      </c>
      <c r="G67" s="34">
        <v>3133.348</v>
      </c>
      <c r="H67" s="35">
        <v>0</v>
      </c>
      <c r="I67" s="36">
        <f>ROUND(G67*H67,P4)</f>
        <v>0</v>
      </c>
      <c r="J67" s="33" t="s">
        <v>50</v>
      </c>
      <c r="O67" s="37">
        <f>I67*0.21</f>
        <v>0</v>
      </c>
      <c r="P67">
        <v>3</v>
      </c>
    </row>
    <row r="68" spans="1:16" x14ac:dyDescent="0.25">
      <c r="A68" s="30" t="s">
        <v>51</v>
      </c>
      <c r="B68" s="38"/>
      <c r="E68" s="39" t="s">
        <v>47</v>
      </c>
      <c r="J68" s="40"/>
    </row>
    <row r="69" spans="1:16" x14ac:dyDescent="0.25">
      <c r="A69" s="30" t="s">
        <v>52</v>
      </c>
      <c r="B69" s="38"/>
      <c r="E69" s="41" t="s">
        <v>110</v>
      </c>
      <c r="J69" s="40"/>
    </row>
    <row r="70" spans="1:16" ht="105" x14ac:dyDescent="0.25">
      <c r="A70" s="30" t="s">
        <v>54</v>
      </c>
      <c r="B70" s="38"/>
      <c r="E70" s="32" t="s">
        <v>103</v>
      </c>
      <c r="J70" s="40"/>
    </row>
    <row r="71" spans="1:16" x14ac:dyDescent="0.25">
      <c r="A71" s="30" t="s">
        <v>45</v>
      </c>
      <c r="B71" s="30">
        <v>16</v>
      </c>
      <c r="C71" s="31" t="s">
        <v>111</v>
      </c>
      <c r="D71" s="30" t="s">
        <v>47</v>
      </c>
      <c r="E71" s="32" t="s">
        <v>112</v>
      </c>
      <c r="F71" s="33" t="s">
        <v>113</v>
      </c>
      <c r="G71" s="34">
        <v>1067.02</v>
      </c>
      <c r="H71" s="35">
        <v>0</v>
      </c>
      <c r="I71" s="36">
        <f>ROUND(G71*H71,P4)</f>
        <v>0</v>
      </c>
      <c r="J71" s="33" t="s">
        <v>50</v>
      </c>
      <c r="O71" s="37">
        <f>I71*0.21</f>
        <v>0</v>
      </c>
      <c r="P71">
        <v>3</v>
      </c>
    </row>
    <row r="72" spans="1:16" x14ac:dyDescent="0.25">
      <c r="A72" s="30" t="s">
        <v>51</v>
      </c>
      <c r="B72" s="38"/>
      <c r="E72" s="39" t="s">
        <v>47</v>
      </c>
      <c r="J72" s="40"/>
    </row>
    <row r="73" spans="1:16" ht="90" x14ac:dyDescent="0.25">
      <c r="A73" s="30" t="s">
        <v>52</v>
      </c>
      <c r="B73" s="38"/>
      <c r="E73" s="41" t="s">
        <v>114</v>
      </c>
      <c r="J73" s="40"/>
    </row>
    <row r="74" spans="1:16" ht="75" x14ac:dyDescent="0.25">
      <c r="A74" s="30" t="s">
        <v>54</v>
      </c>
      <c r="B74" s="38"/>
      <c r="E74" s="32" t="s">
        <v>115</v>
      </c>
      <c r="J74" s="40"/>
    </row>
    <row r="75" spans="1:16" x14ac:dyDescent="0.25">
      <c r="A75" s="30" t="s">
        <v>45</v>
      </c>
      <c r="B75" s="30">
        <v>17</v>
      </c>
      <c r="C75" s="31" t="s">
        <v>116</v>
      </c>
      <c r="D75" s="30" t="s">
        <v>47</v>
      </c>
      <c r="E75" s="32" t="s">
        <v>117</v>
      </c>
      <c r="F75" s="33" t="s">
        <v>113</v>
      </c>
      <c r="G75" s="34">
        <v>182</v>
      </c>
      <c r="H75" s="35">
        <v>0</v>
      </c>
      <c r="I75" s="36">
        <f>ROUND(G75*H75,P4)</f>
        <v>0</v>
      </c>
      <c r="J75" s="33" t="s">
        <v>50</v>
      </c>
      <c r="O75" s="37">
        <f>I75*0.21</f>
        <v>0</v>
      </c>
      <c r="P75">
        <v>3</v>
      </c>
    </row>
    <row r="76" spans="1:16" x14ac:dyDescent="0.25">
      <c r="A76" s="30" t="s">
        <v>51</v>
      </c>
      <c r="B76" s="38"/>
      <c r="E76" s="39" t="s">
        <v>47</v>
      </c>
      <c r="J76" s="40"/>
    </row>
    <row r="77" spans="1:16" x14ac:dyDescent="0.25">
      <c r="A77" s="30" t="s">
        <v>52</v>
      </c>
      <c r="B77" s="38"/>
      <c r="E77" s="41" t="s">
        <v>118</v>
      </c>
      <c r="J77" s="40"/>
    </row>
    <row r="78" spans="1:16" ht="75" x14ac:dyDescent="0.25">
      <c r="A78" s="30" t="s">
        <v>54</v>
      </c>
      <c r="B78" s="38"/>
      <c r="E78" s="32" t="s">
        <v>119</v>
      </c>
      <c r="J78" s="40"/>
    </row>
    <row r="79" spans="1:16" x14ac:dyDescent="0.25">
      <c r="A79" s="30" t="s">
        <v>45</v>
      </c>
      <c r="B79" s="30">
        <v>18</v>
      </c>
      <c r="C79" s="31" t="s">
        <v>120</v>
      </c>
      <c r="D79" s="30" t="s">
        <v>47</v>
      </c>
      <c r="E79" s="32" t="s">
        <v>121</v>
      </c>
      <c r="F79" s="33" t="s">
        <v>113</v>
      </c>
      <c r="G79" s="34">
        <v>182</v>
      </c>
      <c r="H79" s="35">
        <v>0</v>
      </c>
      <c r="I79" s="36">
        <f>ROUND(G79*H79,P4)</f>
        <v>0</v>
      </c>
      <c r="J79" s="33" t="s">
        <v>50</v>
      </c>
      <c r="O79" s="37">
        <f>I79*0.21</f>
        <v>0</v>
      </c>
      <c r="P79">
        <v>3</v>
      </c>
    </row>
    <row r="80" spans="1:16" x14ac:dyDescent="0.25">
      <c r="A80" s="30" t="s">
        <v>51</v>
      </c>
      <c r="B80" s="38"/>
      <c r="E80" s="39" t="s">
        <v>47</v>
      </c>
      <c r="J80" s="40"/>
    </row>
    <row r="81" spans="1:16" x14ac:dyDescent="0.25">
      <c r="A81" s="30" t="s">
        <v>52</v>
      </c>
      <c r="B81" s="38"/>
      <c r="E81" s="41" t="s">
        <v>118</v>
      </c>
      <c r="J81" s="40"/>
    </row>
    <row r="82" spans="1:16" ht="75" x14ac:dyDescent="0.25">
      <c r="A82" s="30" t="s">
        <v>54</v>
      </c>
      <c r="B82" s="38"/>
      <c r="E82" s="32" t="s">
        <v>122</v>
      </c>
      <c r="J82" s="40"/>
    </row>
    <row r="83" spans="1:16" x14ac:dyDescent="0.25">
      <c r="A83" s="24" t="s">
        <v>42</v>
      </c>
      <c r="B83" s="25"/>
      <c r="C83" s="26" t="s">
        <v>123</v>
      </c>
      <c r="D83" s="27"/>
      <c r="E83" s="24" t="s">
        <v>124</v>
      </c>
      <c r="F83" s="27"/>
      <c r="G83" s="27"/>
      <c r="H83" s="27"/>
      <c r="I83" s="28">
        <f>SUMIFS(I84:I87,A84:A87,"P")</f>
        <v>0</v>
      </c>
      <c r="J83" s="29"/>
    </row>
    <row r="84" spans="1:16" x14ac:dyDescent="0.25">
      <c r="A84" s="30" t="s">
        <v>45</v>
      </c>
      <c r="B84" s="30">
        <v>19</v>
      </c>
      <c r="C84" s="31" t="s">
        <v>125</v>
      </c>
      <c r="D84" s="30" t="s">
        <v>47</v>
      </c>
      <c r="E84" s="32" t="s">
        <v>126</v>
      </c>
      <c r="F84" s="33" t="s">
        <v>74</v>
      </c>
      <c r="G84" s="34">
        <v>104.4</v>
      </c>
      <c r="H84" s="35">
        <v>0</v>
      </c>
      <c r="I84" s="36">
        <f>ROUND(G84*H84,P4)</f>
        <v>0</v>
      </c>
      <c r="J84" s="33" t="s">
        <v>50</v>
      </c>
      <c r="O84" s="37">
        <f>I84*0.21</f>
        <v>0</v>
      </c>
      <c r="P84">
        <v>3</v>
      </c>
    </row>
    <row r="85" spans="1:16" ht="30" x14ac:dyDescent="0.25">
      <c r="A85" s="30" t="s">
        <v>51</v>
      </c>
      <c r="B85" s="38"/>
      <c r="E85" s="32" t="s">
        <v>127</v>
      </c>
      <c r="J85" s="40"/>
    </row>
    <row r="86" spans="1:16" x14ac:dyDescent="0.25">
      <c r="A86" s="30" t="s">
        <v>52</v>
      </c>
      <c r="B86" s="38"/>
      <c r="E86" s="41" t="s">
        <v>128</v>
      </c>
      <c r="J86" s="40"/>
    </row>
    <row r="87" spans="1:16" ht="105" x14ac:dyDescent="0.25">
      <c r="A87" s="30" t="s">
        <v>54</v>
      </c>
      <c r="B87" s="38"/>
      <c r="E87" s="32" t="s">
        <v>129</v>
      </c>
      <c r="J87" s="40"/>
    </row>
    <row r="88" spans="1:16" x14ac:dyDescent="0.25">
      <c r="A88" s="24" t="s">
        <v>42</v>
      </c>
      <c r="B88" s="25"/>
      <c r="C88" s="26" t="s">
        <v>130</v>
      </c>
      <c r="D88" s="27"/>
      <c r="E88" s="24" t="s">
        <v>131</v>
      </c>
      <c r="F88" s="27"/>
      <c r="G88" s="27"/>
      <c r="H88" s="27"/>
      <c r="I88" s="28">
        <f>SUMIFS(I89:I92,A89:A92,"P")</f>
        <v>0</v>
      </c>
      <c r="J88" s="29"/>
    </row>
    <row r="89" spans="1:16" x14ac:dyDescent="0.25">
      <c r="A89" s="30" t="s">
        <v>45</v>
      </c>
      <c r="B89" s="30">
        <v>20</v>
      </c>
      <c r="C89" s="31" t="s">
        <v>132</v>
      </c>
      <c r="D89" s="30" t="s">
        <v>47</v>
      </c>
      <c r="E89" s="32" t="s">
        <v>133</v>
      </c>
      <c r="F89" s="33" t="s">
        <v>74</v>
      </c>
      <c r="G89" s="34">
        <v>5.2506000000000004</v>
      </c>
      <c r="H89" s="35">
        <v>0</v>
      </c>
      <c r="I89" s="36">
        <f>ROUND(G89*H89,P4)</f>
        <v>0</v>
      </c>
      <c r="J89" s="33" t="s">
        <v>50</v>
      </c>
      <c r="O89" s="37">
        <f>I89*0.21</f>
        <v>0</v>
      </c>
      <c r="P89">
        <v>3</v>
      </c>
    </row>
    <row r="90" spans="1:16" x14ac:dyDescent="0.25">
      <c r="A90" s="30" t="s">
        <v>51</v>
      </c>
      <c r="B90" s="38"/>
      <c r="E90" s="39" t="s">
        <v>47</v>
      </c>
      <c r="J90" s="40"/>
    </row>
    <row r="91" spans="1:16" ht="45" x14ac:dyDescent="0.25">
      <c r="A91" s="30" t="s">
        <v>52</v>
      </c>
      <c r="B91" s="38"/>
      <c r="E91" s="41" t="s">
        <v>134</v>
      </c>
      <c r="J91" s="40"/>
    </row>
    <row r="92" spans="1:16" ht="105" x14ac:dyDescent="0.25">
      <c r="A92" s="30" t="s">
        <v>54</v>
      </c>
      <c r="B92" s="38"/>
      <c r="E92" s="32" t="s">
        <v>135</v>
      </c>
      <c r="J92" s="40"/>
    </row>
    <row r="93" spans="1:16" x14ac:dyDescent="0.25">
      <c r="A93" s="24" t="s">
        <v>42</v>
      </c>
      <c r="B93" s="25"/>
      <c r="C93" s="26" t="s">
        <v>136</v>
      </c>
      <c r="D93" s="27"/>
      <c r="E93" s="24" t="s">
        <v>137</v>
      </c>
      <c r="F93" s="27"/>
      <c r="G93" s="27"/>
      <c r="H93" s="27"/>
      <c r="I93" s="28">
        <f>SUMIFS(I94:I129,A94:A129,"P")</f>
        <v>0</v>
      </c>
      <c r="J93" s="29"/>
    </row>
    <row r="94" spans="1:16" x14ac:dyDescent="0.25">
      <c r="A94" s="30" t="s">
        <v>45</v>
      </c>
      <c r="B94" s="30">
        <v>21</v>
      </c>
      <c r="C94" s="31" t="s">
        <v>138</v>
      </c>
      <c r="D94" s="30" t="s">
        <v>47</v>
      </c>
      <c r="E94" s="32" t="s">
        <v>139</v>
      </c>
      <c r="F94" s="33" t="s">
        <v>113</v>
      </c>
      <c r="G94" s="34">
        <v>171</v>
      </c>
      <c r="H94" s="35">
        <v>0</v>
      </c>
      <c r="I94" s="36">
        <f>ROUND(G94*H94,P4)</f>
        <v>0</v>
      </c>
      <c r="J94" s="33" t="s">
        <v>50</v>
      </c>
      <c r="O94" s="37">
        <f>I94*0.21</f>
        <v>0</v>
      </c>
      <c r="P94">
        <v>3</v>
      </c>
    </row>
    <row r="95" spans="1:16" x14ac:dyDescent="0.25">
      <c r="A95" s="30" t="s">
        <v>51</v>
      </c>
      <c r="B95" s="38"/>
      <c r="E95" s="39" t="s">
        <v>47</v>
      </c>
      <c r="J95" s="40"/>
    </row>
    <row r="96" spans="1:16" x14ac:dyDescent="0.25">
      <c r="A96" s="30" t="s">
        <v>52</v>
      </c>
      <c r="B96" s="38"/>
      <c r="E96" s="41" t="s">
        <v>140</v>
      </c>
      <c r="J96" s="40"/>
    </row>
    <row r="97" spans="1:16" ht="165" x14ac:dyDescent="0.25">
      <c r="A97" s="30" t="s">
        <v>54</v>
      </c>
      <c r="B97" s="38"/>
      <c r="E97" s="32" t="s">
        <v>141</v>
      </c>
      <c r="J97" s="40"/>
    </row>
    <row r="98" spans="1:16" x14ac:dyDescent="0.25">
      <c r="A98" s="30" t="s">
        <v>45</v>
      </c>
      <c r="B98" s="30">
        <v>22</v>
      </c>
      <c r="C98" s="31" t="s">
        <v>142</v>
      </c>
      <c r="D98" s="30" t="s">
        <v>47</v>
      </c>
      <c r="E98" s="32" t="s">
        <v>143</v>
      </c>
      <c r="F98" s="33" t="s">
        <v>113</v>
      </c>
      <c r="G98" s="34">
        <v>350.02</v>
      </c>
      <c r="H98" s="35">
        <v>0</v>
      </c>
      <c r="I98" s="36">
        <f>ROUND(G98*H98,P4)</f>
        <v>0</v>
      </c>
      <c r="J98" s="33" t="s">
        <v>50</v>
      </c>
      <c r="O98" s="37">
        <f>I98*0.21</f>
        <v>0</v>
      </c>
      <c r="P98">
        <v>3</v>
      </c>
    </row>
    <row r="99" spans="1:16" x14ac:dyDescent="0.25">
      <c r="A99" s="30" t="s">
        <v>51</v>
      </c>
      <c r="B99" s="38"/>
      <c r="E99" s="39" t="s">
        <v>47</v>
      </c>
      <c r="J99" s="40"/>
    </row>
    <row r="100" spans="1:16" ht="45" x14ac:dyDescent="0.25">
      <c r="A100" s="30" t="s">
        <v>52</v>
      </c>
      <c r="B100" s="38"/>
      <c r="E100" s="41" t="s">
        <v>144</v>
      </c>
      <c r="J100" s="40"/>
    </row>
    <row r="101" spans="1:16" ht="90" x14ac:dyDescent="0.25">
      <c r="A101" s="30" t="s">
        <v>54</v>
      </c>
      <c r="B101" s="38"/>
      <c r="E101" s="32" t="s">
        <v>145</v>
      </c>
      <c r="J101" s="40"/>
    </row>
    <row r="102" spans="1:16" x14ac:dyDescent="0.25">
      <c r="A102" s="30" t="s">
        <v>45</v>
      </c>
      <c r="B102" s="30">
        <v>23</v>
      </c>
      <c r="C102" s="31" t="s">
        <v>146</v>
      </c>
      <c r="D102" s="30" t="s">
        <v>47</v>
      </c>
      <c r="E102" s="32" t="s">
        <v>147</v>
      </c>
      <c r="F102" s="33" t="s">
        <v>113</v>
      </c>
      <c r="G102" s="34">
        <v>171</v>
      </c>
      <c r="H102" s="35">
        <v>0</v>
      </c>
      <c r="I102" s="36">
        <f>ROUND(G102*H102,P4)</f>
        <v>0</v>
      </c>
      <c r="J102" s="33" t="s">
        <v>50</v>
      </c>
      <c r="O102" s="37">
        <f>I102*0.21</f>
        <v>0</v>
      </c>
      <c r="P102">
        <v>3</v>
      </c>
    </row>
    <row r="103" spans="1:16" x14ac:dyDescent="0.25">
      <c r="A103" s="30" t="s">
        <v>51</v>
      </c>
      <c r="B103" s="38"/>
      <c r="E103" s="39" t="s">
        <v>47</v>
      </c>
      <c r="J103" s="40"/>
    </row>
    <row r="104" spans="1:16" x14ac:dyDescent="0.25">
      <c r="A104" s="30" t="s">
        <v>52</v>
      </c>
      <c r="B104" s="38"/>
      <c r="E104" s="41" t="s">
        <v>148</v>
      </c>
      <c r="J104" s="40"/>
    </row>
    <row r="105" spans="1:16" ht="90" x14ac:dyDescent="0.25">
      <c r="A105" s="30" t="s">
        <v>54</v>
      </c>
      <c r="B105" s="38"/>
      <c r="E105" s="32" t="s">
        <v>145</v>
      </c>
      <c r="J105" s="40"/>
    </row>
    <row r="106" spans="1:16" x14ac:dyDescent="0.25">
      <c r="A106" s="30" t="s">
        <v>45</v>
      </c>
      <c r="B106" s="30">
        <v>24</v>
      </c>
      <c r="C106" s="31" t="s">
        <v>149</v>
      </c>
      <c r="D106" s="30" t="s">
        <v>47</v>
      </c>
      <c r="E106" s="32" t="s">
        <v>150</v>
      </c>
      <c r="F106" s="33" t="s">
        <v>74</v>
      </c>
      <c r="G106" s="34">
        <v>2.8</v>
      </c>
      <c r="H106" s="35">
        <v>0</v>
      </c>
      <c r="I106" s="36">
        <f>ROUND(G106*H106,P4)</f>
        <v>0</v>
      </c>
      <c r="J106" s="33" t="s">
        <v>50</v>
      </c>
      <c r="O106" s="37">
        <f>I106*0.21</f>
        <v>0</v>
      </c>
      <c r="P106">
        <v>3</v>
      </c>
    </row>
    <row r="107" spans="1:16" x14ac:dyDescent="0.25">
      <c r="A107" s="30" t="s">
        <v>51</v>
      </c>
      <c r="B107" s="38"/>
      <c r="E107" s="39" t="s">
        <v>47</v>
      </c>
      <c r="J107" s="40"/>
    </row>
    <row r="108" spans="1:16" x14ac:dyDescent="0.25">
      <c r="A108" s="30" t="s">
        <v>52</v>
      </c>
      <c r="B108" s="38"/>
      <c r="E108" s="41" t="s">
        <v>151</v>
      </c>
      <c r="J108" s="40"/>
    </row>
    <row r="109" spans="1:16" ht="120" x14ac:dyDescent="0.25">
      <c r="A109" s="30" t="s">
        <v>54</v>
      </c>
      <c r="B109" s="38"/>
      <c r="E109" s="32" t="s">
        <v>152</v>
      </c>
      <c r="J109" s="40"/>
    </row>
    <row r="110" spans="1:16" x14ac:dyDescent="0.25">
      <c r="A110" s="30" t="s">
        <v>45</v>
      </c>
      <c r="B110" s="30">
        <v>25</v>
      </c>
      <c r="C110" s="31" t="s">
        <v>153</v>
      </c>
      <c r="D110" s="30" t="s">
        <v>47</v>
      </c>
      <c r="E110" s="32" t="s">
        <v>154</v>
      </c>
      <c r="F110" s="33" t="s">
        <v>113</v>
      </c>
      <c r="G110" s="34">
        <v>346</v>
      </c>
      <c r="H110" s="35">
        <v>0</v>
      </c>
      <c r="I110" s="36">
        <f>ROUND(G110*H110,P4)</f>
        <v>0</v>
      </c>
      <c r="J110" s="33" t="s">
        <v>50</v>
      </c>
      <c r="O110" s="37">
        <f>I110*0.21</f>
        <v>0</v>
      </c>
      <c r="P110">
        <v>3</v>
      </c>
    </row>
    <row r="111" spans="1:16" x14ac:dyDescent="0.25">
      <c r="A111" s="30" t="s">
        <v>51</v>
      </c>
      <c r="B111" s="38"/>
      <c r="E111" s="39" t="s">
        <v>47</v>
      </c>
      <c r="J111" s="40"/>
    </row>
    <row r="112" spans="1:16" x14ac:dyDescent="0.25">
      <c r="A112" s="30" t="s">
        <v>52</v>
      </c>
      <c r="B112" s="38"/>
      <c r="E112" s="41" t="s">
        <v>155</v>
      </c>
      <c r="J112" s="40"/>
    </row>
    <row r="113" spans="1:16" ht="120" x14ac:dyDescent="0.25">
      <c r="A113" s="30" t="s">
        <v>54</v>
      </c>
      <c r="B113" s="38"/>
      <c r="E113" s="32" t="s">
        <v>156</v>
      </c>
      <c r="J113" s="40"/>
    </row>
    <row r="114" spans="1:16" x14ac:dyDescent="0.25">
      <c r="A114" s="30" t="s">
        <v>45</v>
      </c>
      <c r="B114" s="30">
        <v>26</v>
      </c>
      <c r="C114" s="31" t="s">
        <v>157</v>
      </c>
      <c r="D114" s="30" t="s">
        <v>47</v>
      </c>
      <c r="E114" s="32" t="s">
        <v>158</v>
      </c>
      <c r="F114" s="33" t="s">
        <v>113</v>
      </c>
      <c r="G114" s="34">
        <v>346</v>
      </c>
      <c r="H114" s="35">
        <v>0</v>
      </c>
      <c r="I114" s="36">
        <f>ROUND(G114*H114,P4)</f>
        <v>0</v>
      </c>
      <c r="J114" s="33" t="s">
        <v>50</v>
      </c>
      <c r="O114" s="37">
        <f>I114*0.21</f>
        <v>0</v>
      </c>
      <c r="P114">
        <v>3</v>
      </c>
    </row>
    <row r="115" spans="1:16" x14ac:dyDescent="0.25">
      <c r="A115" s="30" t="s">
        <v>51</v>
      </c>
      <c r="B115" s="38"/>
      <c r="E115" s="39" t="s">
        <v>47</v>
      </c>
      <c r="J115" s="40"/>
    </row>
    <row r="116" spans="1:16" x14ac:dyDescent="0.25">
      <c r="A116" s="30" t="s">
        <v>52</v>
      </c>
      <c r="B116" s="38"/>
      <c r="E116" s="41" t="s">
        <v>159</v>
      </c>
      <c r="J116" s="40"/>
    </row>
    <row r="117" spans="1:16" ht="195" x14ac:dyDescent="0.25">
      <c r="A117" s="30" t="s">
        <v>54</v>
      </c>
      <c r="B117" s="38"/>
      <c r="E117" s="32" t="s">
        <v>160</v>
      </c>
      <c r="J117" s="40"/>
    </row>
    <row r="118" spans="1:16" x14ac:dyDescent="0.25">
      <c r="A118" s="30" t="s">
        <v>45</v>
      </c>
      <c r="B118" s="30">
        <v>27</v>
      </c>
      <c r="C118" s="31" t="s">
        <v>161</v>
      </c>
      <c r="D118" s="30" t="s">
        <v>47</v>
      </c>
      <c r="E118" s="32" t="s">
        <v>162</v>
      </c>
      <c r="F118" s="33" t="s">
        <v>113</v>
      </c>
      <c r="G118" s="34">
        <v>346</v>
      </c>
      <c r="H118" s="35">
        <v>0</v>
      </c>
      <c r="I118" s="36">
        <f>ROUND(G118*H118,P4)</f>
        <v>0</v>
      </c>
      <c r="J118" s="33" t="s">
        <v>50</v>
      </c>
      <c r="O118" s="37">
        <f>I118*0.21</f>
        <v>0</v>
      </c>
      <c r="P118">
        <v>3</v>
      </c>
    </row>
    <row r="119" spans="1:16" x14ac:dyDescent="0.25">
      <c r="A119" s="30" t="s">
        <v>51</v>
      </c>
      <c r="B119" s="38"/>
      <c r="E119" s="39" t="s">
        <v>47</v>
      </c>
      <c r="J119" s="40"/>
    </row>
    <row r="120" spans="1:16" x14ac:dyDescent="0.25">
      <c r="A120" s="30" t="s">
        <v>52</v>
      </c>
      <c r="B120" s="38"/>
      <c r="E120" s="41" t="s">
        <v>163</v>
      </c>
      <c r="J120" s="40"/>
    </row>
    <row r="121" spans="1:16" ht="195" x14ac:dyDescent="0.25">
      <c r="A121" s="30" t="s">
        <v>54</v>
      </c>
      <c r="B121" s="38"/>
      <c r="E121" s="32" t="s">
        <v>160</v>
      </c>
      <c r="J121" s="40"/>
    </row>
    <row r="122" spans="1:16" x14ac:dyDescent="0.25">
      <c r="A122" s="30" t="s">
        <v>45</v>
      </c>
      <c r="B122" s="30">
        <v>28</v>
      </c>
      <c r="C122" s="31" t="s">
        <v>164</v>
      </c>
      <c r="D122" s="30" t="s">
        <v>47</v>
      </c>
      <c r="E122" s="32" t="s">
        <v>165</v>
      </c>
      <c r="F122" s="33" t="s">
        <v>113</v>
      </c>
      <c r="G122" s="34">
        <v>171</v>
      </c>
      <c r="H122" s="35">
        <v>0</v>
      </c>
      <c r="I122" s="36">
        <f>ROUND(G122*H122,P4)</f>
        <v>0</v>
      </c>
      <c r="J122" s="33" t="s">
        <v>50</v>
      </c>
      <c r="O122" s="37">
        <f>I122*0.21</f>
        <v>0</v>
      </c>
      <c r="P122">
        <v>3</v>
      </c>
    </row>
    <row r="123" spans="1:16" x14ac:dyDescent="0.25">
      <c r="A123" s="30" t="s">
        <v>51</v>
      </c>
      <c r="B123" s="38"/>
      <c r="E123" s="39" t="s">
        <v>47</v>
      </c>
      <c r="J123" s="40"/>
    </row>
    <row r="124" spans="1:16" x14ac:dyDescent="0.25">
      <c r="A124" s="30" t="s">
        <v>52</v>
      </c>
      <c r="B124" s="38"/>
      <c r="E124" s="41" t="s">
        <v>140</v>
      </c>
      <c r="J124" s="40"/>
    </row>
    <row r="125" spans="1:16" ht="225" x14ac:dyDescent="0.25">
      <c r="A125" s="30" t="s">
        <v>54</v>
      </c>
      <c r="B125" s="38"/>
      <c r="E125" s="32" t="s">
        <v>166</v>
      </c>
      <c r="J125" s="40"/>
    </row>
    <row r="126" spans="1:16" ht="30" x14ac:dyDescent="0.25">
      <c r="A126" s="30" t="s">
        <v>45</v>
      </c>
      <c r="B126" s="30">
        <v>29</v>
      </c>
      <c r="C126" s="31" t="s">
        <v>167</v>
      </c>
      <c r="D126" s="30" t="s">
        <v>47</v>
      </c>
      <c r="E126" s="32" t="s">
        <v>168</v>
      </c>
      <c r="F126" s="33" t="s">
        <v>113</v>
      </c>
      <c r="G126" s="34">
        <v>4.0199999999999996</v>
      </c>
      <c r="H126" s="35">
        <v>0</v>
      </c>
      <c r="I126" s="36">
        <f>ROUND(G126*H126,P4)</f>
        <v>0</v>
      </c>
      <c r="J126" s="33" t="s">
        <v>50</v>
      </c>
      <c r="O126" s="37">
        <f>I126*0.21</f>
        <v>0</v>
      </c>
      <c r="P126">
        <v>3</v>
      </c>
    </row>
    <row r="127" spans="1:16" x14ac:dyDescent="0.25">
      <c r="A127" s="30" t="s">
        <v>51</v>
      </c>
      <c r="B127" s="38"/>
      <c r="E127" s="39" t="s">
        <v>47</v>
      </c>
      <c r="J127" s="40"/>
    </row>
    <row r="128" spans="1:16" x14ac:dyDescent="0.25">
      <c r="A128" s="30" t="s">
        <v>52</v>
      </c>
      <c r="B128" s="38"/>
      <c r="E128" s="41" t="s">
        <v>169</v>
      </c>
      <c r="J128" s="40"/>
    </row>
    <row r="129" spans="1:16" ht="225" x14ac:dyDescent="0.25">
      <c r="A129" s="30" t="s">
        <v>54</v>
      </c>
      <c r="B129" s="38"/>
      <c r="E129" s="32" t="s">
        <v>166</v>
      </c>
      <c r="J129" s="40"/>
    </row>
    <row r="130" spans="1:16" x14ac:dyDescent="0.25">
      <c r="A130" s="24" t="s">
        <v>42</v>
      </c>
      <c r="B130" s="25"/>
      <c r="C130" s="26" t="s">
        <v>170</v>
      </c>
      <c r="D130" s="27"/>
      <c r="E130" s="24" t="s">
        <v>171</v>
      </c>
      <c r="F130" s="27"/>
      <c r="G130" s="27"/>
      <c r="H130" s="27"/>
      <c r="I130" s="28">
        <f>SUMIFS(I131:I140,A131:A140,"P")</f>
        <v>0</v>
      </c>
      <c r="J130" s="29"/>
    </row>
    <row r="131" spans="1:16" x14ac:dyDescent="0.25">
      <c r="A131" s="30" t="s">
        <v>45</v>
      </c>
      <c r="B131" s="30">
        <v>30</v>
      </c>
      <c r="C131" s="31" t="s">
        <v>172</v>
      </c>
      <c r="D131" s="30" t="s">
        <v>47</v>
      </c>
      <c r="E131" s="32" t="s">
        <v>173</v>
      </c>
      <c r="F131" s="33" t="s">
        <v>174</v>
      </c>
      <c r="G131" s="34">
        <v>1</v>
      </c>
      <c r="H131" s="35">
        <v>0</v>
      </c>
      <c r="I131" s="36">
        <f>ROUND(G131*H131,P4)</f>
        <v>0</v>
      </c>
      <c r="J131" s="33" t="s">
        <v>50</v>
      </c>
      <c r="O131" s="37">
        <f>I131*0.21</f>
        <v>0</v>
      </c>
      <c r="P131">
        <v>3</v>
      </c>
    </row>
    <row r="132" spans="1:16" x14ac:dyDescent="0.25">
      <c r="A132" s="30" t="s">
        <v>51</v>
      </c>
      <c r="B132" s="38"/>
      <c r="E132" s="39" t="s">
        <v>47</v>
      </c>
      <c r="J132" s="40"/>
    </row>
    <row r="133" spans="1:16" x14ac:dyDescent="0.25">
      <c r="A133" s="30" t="s">
        <v>52</v>
      </c>
      <c r="B133" s="38"/>
      <c r="E133" s="41" t="s">
        <v>175</v>
      </c>
      <c r="J133" s="40"/>
    </row>
    <row r="134" spans="1:16" ht="120" x14ac:dyDescent="0.25">
      <c r="A134" s="30" t="s">
        <v>54</v>
      </c>
      <c r="B134" s="38"/>
      <c r="E134" s="32" t="s">
        <v>176</v>
      </c>
      <c r="J134" s="40"/>
    </row>
    <row r="135" spans="1:16" x14ac:dyDescent="0.25">
      <c r="A135" s="30" t="s">
        <v>45</v>
      </c>
      <c r="B135" s="30">
        <v>31</v>
      </c>
      <c r="C135" s="31" t="s">
        <v>177</v>
      </c>
      <c r="D135" s="30" t="s">
        <v>47</v>
      </c>
      <c r="E135" s="32" t="s">
        <v>178</v>
      </c>
      <c r="F135" s="33" t="s">
        <v>174</v>
      </c>
      <c r="G135" s="34">
        <v>5</v>
      </c>
      <c r="H135" s="35">
        <v>0</v>
      </c>
      <c r="I135" s="36">
        <f>ROUND(G135*H135,P4)</f>
        <v>0</v>
      </c>
      <c r="J135" s="33" t="s">
        <v>50</v>
      </c>
      <c r="O135" s="37">
        <f>I135*0.21</f>
        <v>0</v>
      </c>
      <c r="P135">
        <v>3</v>
      </c>
    </row>
    <row r="136" spans="1:16" x14ac:dyDescent="0.25">
      <c r="A136" s="30" t="s">
        <v>51</v>
      </c>
      <c r="B136" s="38"/>
      <c r="E136" s="39" t="s">
        <v>47</v>
      </c>
      <c r="J136" s="40"/>
    </row>
    <row r="137" spans="1:16" ht="75" x14ac:dyDescent="0.25">
      <c r="A137" s="30" t="s">
        <v>54</v>
      </c>
      <c r="B137" s="38"/>
      <c r="E137" s="32" t="s">
        <v>179</v>
      </c>
      <c r="J137" s="40"/>
    </row>
    <row r="138" spans="1:16" x14ac:dyDescent="0.25">
      <c r="A138" s="30" t="s">
        <v>45</v>
      </c>
      <c r="B138" s="30">
        <v>32</v>
      </c>
      <c r="C138" s="31" t="s">
        <v>180</v>
      </c>
      <c r="D138" s="30" t="s">
        <v>47</v>
      </c>
      <c r="E138" s="32" t="s">
        <v>181</v>
      </c>
      <c r="F138" s="33" t="s">
        <v>174</v>
      </c>
      <c r="G138" s="34">
        <v>1</v>
      </c>
      <c r="H138" s="35">
        <v>0</v>
      </c>
      <c r="I138" s="36">
        <f>ROUND(G138*H138,P4)</f>
        <v>0</v>
      </c>
      <c r="J138" s="33" t="s">
        <v>50</v>
      </c>
      <c r="O138" s="37">
        <f>I138*0.21</f>
        <v>0</v>
      </c>
      <c r="P138">
        <v>3</v>
      </c>
    </row>
    <row r="139" spans="1:16" x14ac:dyDescent="0.25">
      <c r="A139" s="30" t="s">
        <v>51</v>
      </c>
      <c r="B139" s="38"/>
      <c r="E139" s="39" t="s">
        <v>47</v>
      </c>
      <c r="J139" s="40"/>
    </row>
    <row r="140" spans="1:16" ht="75" x14ac:dyDescent="0.25">
      <c r="A140" s="30" t="s">
        <v>54</v>
      </c>
      <c r="B140" s="38"/>
      <c r="E140" s="32" t="s">
        <v>179</v>
      </c>
      <c r="J140" s="40"/>
    </row>
    <row r="141" spans="1:16" x14ac:dyDescent="0.25">
      <c r="A141" s="24" t="s">
        <v>42</v>
      </c>
      <c r="B141" s="25"/>
      <c r="C141" s="26" t="s">
        <v>182</v>
      </c>
      <c r="D141" s="27"/>
      <c r="E141" s="24" t="s">
        <v>183</v>
      </c>
      <c r="F141" s="27"/>
      <c r="G141" s="27"/>
      <c r="H141" s="27"/>
      <c r="I141" s="28">
        <f>SUMIFS(I142:I157,A142:A157,"P")</f>
        <v>0</v>
      </c>
      <c r="J141" s="29"/>
    </row>
    <row r="142" spans="1:16" ht="30" x14ac:dyDescent="0.25">
      <c r="A142" s="30" t="s">
        <v>45</v>
      </c>
      <c r="B142" s="30">
        <v>33</v>
      </c>
      <c r="C142" s="31" t="s">
        <v>184</v>
      </c>
      <c r="D142" s="30" t="s">
        <v>47</v>
      </c>
      <c r="E142" s="32" t="s">
        <v>185</v>
      </c>
      <c r="F142" s="33" t="s">
        <v>174</v>
      </c>
      <c r="G142" s="34">
        <v>4</v>
      </c>
      <c r="H142" s="35">
        <v>0</v>
      </c>
      <c r="I142" s="36">
        <f>ROUND(G142*H142,P4)</f>
        <v>0</v>
      </c>
      <c r="J142" s="33" t="s">
        <v>50</v>
      </c>
      <c r="O142" s="37">
        <f>I142*0.21</f>
        <v>0</v>
      </c>
      <c r="P142">
        <v>3</v>
      </c>
    </row>
    <row r="143" spans="1:16" x14ac:dyDescent="0.25">
      <c r="A143" s="30" t="s">
        <v>51</v>
      </c>
      <c r="B143" s="38"/>
      <c r="E143" s="39" t="s">
        <v>47</v>
      </c>
      <c r="J143" s="40"/>
    </row>
    <row r="144" spans="1:16" ht="30" x14ac:dyDescent="0.25">
      <c r="A144" s="30" t="s">
        <v>52</v>
      </c>
      <c r="B144" s="38"/>
      <c r="E144" s="41" t="s">
        <v>186</v>
      </c>
      <c r="J144" s="40"/>
    </row>
    <row r="145" spans="1:16" ht="60" x14ac:dyDescent="0.25">
      <c r="A145" s="30" t="s">
        <v>54</v>
      </c>
      <c r="B145" s="38"/>
      <c r="E145" s="32" t="s">
        <v>187</v>
      </c>
      <c r="J145" s="40"/>
    </row>
    <row r="146" spans="1:16" ht="30" x14ac:dyDescent="0.25">
      <c r="A146" s="30" t="s">
        <v>45</v>
      </c>
      <c r="B146" s="30">
        <v>34</v>
      </c>
      <c r="C146" s="31" t="s">
        <v>188</v>
      </c>
      <c r="D146" s="30" t="s">
        <v>47</v>
      </c>
      <c r="E146" s="32" t="s">
        <v>189</v>
      </c>
      <c r="F146" s="33" t="s">
        <v>174</v>
      </c>
      <c r="G146" s="34">
        <v>4</v>
      </c>
      <c r="H146" s="35">
        <v>0</v>
      </c>
      <c r="I146" s="36">
        <f>ROUND(G146*H146,P4)</f>
        <v>0</v>
      </c>
      <c r="J146" s="33" t="s">
        <v>50</v>
      </c>
      <c r="O146" s="37">
        <f>I146*0.21</f>
        <v>0</v>
      </c>
      <c r="P146">
        <v>3</v>
      </c>
    </row>
    <row r="147" spans="1:16" x14ac:dyDescent="0.25">
      <c r="A147" s="30" t="s">
        <v>51</v>
      </c>
      <c r="B147" s="38"/>
      <c r="E147" s="39" t="s">
        <v>47</v>
      </c>
      <c r="J147" s="40"/>
    </row>
    <row r="148" spans="1:16" ht="30" x14ac:dyDescent="0.25">
      <c r="A148" s="30" t="s">
        <v>52</v>
      </c>
      <c r="B148" s="38"/>
      <c r="E148" s="41" t="s">
        <v>186</v>
      </c>
      <c r="J148" s="40"/>
    </row>
    <row r="149" spans="1:16" ht="90" x14ac:dyDescent="0.25">
      <c r="A149" s="30" t="s">
        <v>54</v>
      </c>
      <c r="B149" s="38"/>
      <c r="E149" s="32" t="s">
        <v>190</v>
      </c>
      <c r="J149" s="40"/>
    </row>
    <row r="150" spans="1:16" ht="30" x14ac:dyDescent="0.25">
      <c r="A150" s="30" t="s">
        <v>45</v>
      </c>
      <c r="B150" s="30">
        <v>35</v>
      </c>
      <c r="C150" s="31" t="s">
        <v>191</v>
      </c>
      <c r="D150" s="30" t="s">
        <v>47</v>
      </c>
      <c r="E150" s="32" t="s">
        <v>192</v>
      </c>
      <c r="F150" s="33" t="s">
        <v>193</v>
      </c>
      <c r="G150" s="34">
        <v>295</v>
      </c>
      <c r="H150" s="35">
        <v>0</v>
      </c>
      <c r="I150" s="36">
        <f>ROUND(G150*H150,P4)</f>
        <v>0</v>
      </c>
      <c r="J150" s="33" t="s">
        <v>50</v>
      </c>
      <c r="O150" s="37">
        <f>I150*0.21</f>
        <v>0</v>
      </c>
      <c r="P150">
        <v>3</v>
      </c>
    </row>
    <row r="151" spans="1:16" x14ac:dyDescent="0.25">
      <c r="A151" s="30" t="s">
        <v>51</v>
      </c>
      <c r="B151" s="38"/>
      <c r="E151" s="39" t="s">
        <v>47</v>
      </c>
      <c r="J151" s="40"/>
    </row>
    <row r="152" spans="1:16" x14ac:dyDescent="0.25">
      <c r="A152" s="30" t="s">
        <v>52</v>
      </c>
      <c r="B152" s="38"/>
      <c r="E152" s="41" t="s">
        <v>194</v>
      </c>
      <c r="J152" s="40"/>
    </row>
    <row r="153" spans="1:16" ht="90" x14ac:dyDescent="0.25">
      <c r="A153" s="30" t="s">
        <v>54</v>
      </c>
      <c r="B153" s="38"/>
      <c r="E153" s="32" t="s">
        <v>195</v>
      </c>
      <c r="J153" s="40"/>
    </row>
    <row r="154" spans="1:16" ht="30" x14ac:dyDescent="0.25">
      <c r="A154" s="30" t="s">
        <v>45</v>
      </c>
      <c r="B154" s="30">
        <v>36</v>
      </c>
      <c r="C154" s="31" t="s">
        <v>196</v>
      </c>
      <c r="D154" s="30" t="s">
        <v>197</v>
      </c>
      <c r="E154" s="32" t="s">
        <v>198</v>
      </c>
      <c r="F154" s="33" t="s">
        <v>193</v>
      </c>
      <c r="G154" s="34">
        <v>3.8</v>
      </c>
      <c r="H154" s="35">
        <v>0</v>
      </c>
      <c r="I154" s="36">
        <f>ROUND(G154*H154,P4)</f>
        <v>0</v>
      </c>
      <c r="J154" s="33" t="s">
        <v>50</v>
      </c>
      <c r="O154" s="37">
        <f>I154*0.21</f>
        <v>0</v>
      </c>
      <c r="P154">
        <v>3</v>
      </c>
    </row>
    <row r="155" spans="1:16" x14ac:dyDescent="0.25">
      <c r="A155" s="30" t="s">
        <v>51</v>
      </c>
      <c r="B155" s="38"/>
      <c r="E155" s="39" t="s">
        <v>47</v>
      </c>
      <c r="J155" s="40"/>
    </row>
    <row r="156" spans="1:16" x14ac:dyDescent="0.25">
      <c r="A156" s="30" t="s">
        <v>52</v>
      </c>
      <c r="B156" s="38"/>
      <c r="E156" s="41" t="s">
        <v>199</v>
      </c>
      <c r="J156" s="40"/>
    </row>
    <row r="157" spans="1:16" ht="135" x14ac:dyDescent="0.25">
      <c r="A157" s="30" t="s">
        <v>54</v>
      </c>
      <c r="B157" s="42"/>
      <c r="C157" s="43"/>
      <c r="D157" s="43"/>
      <c r="E157" s="32" t="s">
        <v>200</v>
      </c>
      <c r="F157" s="43"/>
      <c r="G157" s="43"/>
      <c r="H157" s="43"/>
      <c r="I157" s="43"/>
      <c r="J157" s="44"/>
    </row>
  </sheetData>
  <sheetProtection algorithmName="SHA-512" hashValue="CzUi+ur9se7b+DBY65eeiKbVB9Vh/isGzG/n+px1fGoJdOgsU5u1NjMzpYFtuVJafR9dEZBi8oCCY/J1SY5eZA==" saltValue="QpNLNq6gRerDiBWPKPobYdRSw1ZLMzqW+6TO7T2SQ/JOS2/aR5LacZ5Hml7otSmS7alB8GNU0Y5KwVX5FBkZj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6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13</v>
      </c>
      <c r="I3" s="19">
        <f>SUMIFS(I9:I66,A9:A66,"SD")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28</v>
      </c>
      <c r="D4" s="49"/>
      <c r="E4" s="17" t="s">
        <v>28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29</v>
      </c>
      <c r="B5" s="16" t="s">
        <v>30</v>
      </c>
      <c r="C5" s="48" t="s">
        <v>13</v>
      </c>
      <c r="D5" s="49"/>
      <c r="E5" s="17" t="s">
        <v>14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31</v>
      </c>
      <c r="B6" s="51" t="s">
        <v>32</v>
      </c>
      <c r="C6" s="52" t="s">
        <v>33</v>
      </c>
      <c r="D6" s="52" t="s">
        <v>34</v>
      </c>
      <c r="E6" s="52" t="s">
        <v>35</v>
      </c>
      <c r="F6" s="52" t="s">
        <v>36</v>
      </c>
      <c r="G6" s="52" t="s">
        <v>37</v>
      </c>
      <c r="H6" s="52" t="s">
        <v>38</v>
      </c>
      <c r="I6" s="52"/>
      <c r="J6" s="53" t="s">
        <v>39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40</v>
      </c>
      <c r="I7" s="7" t="s">
        <v>41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42</v>
      </c>
      <c r="B9" s="25"/>
      <c r="C9" s="26" t="s">
        <v>70</v>
      </c>
      <c r="D9" s="27"/>
      <c r="E9" s="24" t="s">
        <v>71</v>
      </c>
      <c r="F9" s="27"/>
      <c r="G9" s="27"/>
      <c r="H9" s="27"/>
      <c r="I9" s="28">
        <f>SUMIFS(I10:I41,A10:A41,"P")</f>
        <v>0</v>
      </c>
      <c r="J9" s="29"/>
    </row>
    <row r="10" spans="1:16" ht="45" x14ac:dyDescent="0.25">
      <c r="A10" s="30" t="s">
        <v>45</v>
      </c>
      <c r="B10" s="30">
        <v>1</v>
      </c>
      <c r="C10" s="31" t="s">
        <v>64</v>
      </c>
      <c r="D10" s="30" t="s">
        <v>47</v>
      </c>
      <c r="E10" s="32" t="s">
        <v>65</v>
      </c>
      <c r="F10" s="33" t="s">
        <v>49</v>
      </c>
      <c r="G10" s="34">
        <v>133.70875000000001</v>
      </c>
      <c r="H10" s="35">
        <v>0</v>
      </c>
      <c r="I10" s="36">
        <f>ROUND(G10*H10,P4)</f>
        <v>0</v>
      </c>
      <c r="J10" s="33" t="s">
        <v>50</v>
      </c>
      <c r="O10" s="37">
        <f>I10*0.21</f>
        <v>0</v>
      </c>
      <c r="P10">
        <v>3</v>
      </c>
    </row>
    <row r="11" spans="1:16" x14ac:dyDescent="0.25">
      <c r="A11" s="30" t="s">
        <v>51</v>
      </c>
      <c r="B11" s="38"/>
      <c r="E11" s="39" t="s">
        <v>47</v>
      </c>
      <c r="J11" s="40"/>
    </row>
    <row r="12" spans="1:16" ht="30" x14ac:dyDescent="0.25">
      <c r="A12" s="30" t="s">
        <v>52</v>
      </c>
      <c r="B12" s="38"/>
      <c r="E12" s="41" t="s">
        <v>201</v>
      </c>
      <c r="J12" s="40"/>
    </row>
    <row r="13" spans="1:16" ht="165" x14ac:dyDescent="0.25">
      <c r="A13" s="30" t="s">
        <v>54</v>
      </c>
      <c r="B13" s="38"/>
      <c r="E13" s="32" t="s">
        <v>63</v>
      </c>
      <c r="J13" s="40"/>
    </row>
    <row r="14" spans="1:16" x14ac:dyDescent="0.25">
      <c r="A14" s="30" t="s">
        <v>45</v>
      </c>
      <c r="B14" s="30">
        <v>2</v>
      </c>
      <c r="C14" s="31" t="s">
        <v>202</v>
      </c>
      <c r="D14" s="30" t="s">
        <v>47</v>
      </c>
      <c r="E14" s="32" t="s">
        <v>203</v>
      </c>
      <c r="F14" s="33" t="s">
        <v>74</v>
      </c>
      <c r="G14" s="34">
        <v>70</v>
      </c>
      <c r="H14" s="35">
        <v>0</v>
      </c>
      <c r="I14" s="36">
        <f>ROUND(G14*H14,P4)</f>
        <v>0</v>
      </c>
      <c r="J14" s="33" t="s">
        <v>50</v>
      </c>
      <c r="O14" s="37">
        <f>I14*0.21</f>
        <v>0</v>
      </c>
      <c r="P14">
        <v>3</v>
      </c>
    </row>
    <row r="15" spans="1:16" x14ac:dyDescent="0.25">
      <c r="A15" s="30" t="s">
        <v>51</v>
      </c>
      <c r="B15" s="38"/>
      <c r="E15" s="39" t="s">
        <v>47</v>
      </c>
      <c r="J15" s="40"/>
    </row>
    <row r="16" spans="1:16" ht="30" x14ac:dyDescent="0.25">
      <c r="A16" s="30" t="s">
        <v>52</v>
      </c>
      <c r="B16" s="38"/>
      <c r="E16" s="41" t="s">
        <v>204</v>
      </c>
      <c r="J16" s="40"/>
    </row>
    <row r="17" spans="1:16" ht="409.5" x14ac:dyDescent="0.25">
      <c r="A17" s="30" t="s">
        <v>54</v>
      </c>
      <c r="B17" s="38"/>
      <c r="E17" s="32" t="s">
        <v>205</v>
      </c>
      <c r="J17" s="40"/>
    </row>
    <row r="18" spans="1:16" x14ac:dyDescent="0.25">
      <c r="A18" s="30" t="s">
        <v>45</v>
      </c>
      <c r="B18" s="30">
        <v>3</v>
      </c>
      <c r="C18" s="31" t="s">
        <v>206</v>
      </c>
      <c r="D18" s="30" t="s">
        <v>47</v>
      </c>
      <c r="E18" s="32" t="s">
        <v>207</v>
      </c>
      <c r="F18" s="33" t="s">
        <v>101</v>
      </c>
      <c r="G18" s="34">
        <v>700</v>
      </c>
      <c r="H18" s="35">
        <v>0</v>
      </c>
      <c r="I18" s="36">
        <f>ROUND(G18*H18,P4)</f>
        <v>0</v>
      </c>
      <c r="J18" s="33" t="s">
        <v>50</v>
      </c>
      <c r="O18" s="37">
        <f>I18*0.21</f>
        <v>0</v>
      </c>
      <c r="P18">
        <v>3</v>
      </c>
    </row>
    <row r="19" spans="1:16" x14ac:dyDescent="0.25">
      <c r="A19" s="30" t="s">
        <v>51</v>
      </c>
      <c r="B19" s="38"/>
      <c r="E19" s="39" t="s">
        <v>47</v>
      </c>
      <c r="J19" s="40"/>
    </row>
    <row r="20" spans="1:16" ht="30" x14ac:dyDescent="0.25">
      <c r="A20" s="30" t="s">
        <v>52</v>
      </c>
      <c r="B20" s="38"/>
      <c r="E20" s="41" t="s">
        <v>208</v>
      </c>
      <c r="J20" s="40"/>
    </row>
    <row r="21" spans="1:16" ht="105" x14ac:dyDescent="0.25">
      <c r="A21" s="30" t="s">
        <v>54</v>
      </c>
      <c r="B21" s="38"/>
      <c r="E21" s="32" t="s">
        <v>103</v>
      </c>
      <c r="J21" s="40"/>
    </row>
    <row r="22" spans="1:16" x14ac:dyDescent="0.25">
      <c r="A22" s="30" t="s">
        <v>45</v>
      </c>
      <c r="B22" s="30">
        <v>4</v>
      </c>
      <c r="C22" s="31" t="s">
        <v>209</v>
      </c>
      <c r="D22" s="30" t="s">
        <v>47</v>
      </c>
      <c r="E22" s="32" t="s">
        <v>210</v>
      </c>
      <c r="F22" s="33" t="s">
        <v>74</v>
      </c>
      <c r="G22" s="34">
        <v>8.75</v>
      </c>
      <c r="H22" s="35">
        <v>0</v>
      </c>
      <c r="I22" s="36">
        <f>ROUND(G22*H22,P4)</f>
        <v>0</v>
      </c>
      <c r="J22" s="33" t="s">
        <v>50</v>
      </c>
      <c r="O22" s="37">
        <f>I22*0.21</f>
        <v>0</v>
      </c>
      <c r="P22">
        <v>3</v>
      </c>
    </row>
    <row r="23" spans="1:16" x14ac:dyDescent="0.25">
      <c r="A23" s="30" t="s">
        <v>51</v>
      </c>
      <c r="B23" s="38"/>
      <c r="E23" s="39" t="s">
        <v>47</v>
      </c>
      <c r="J23" s="40"/>
    </row>
    <row r="24" spans="1:16" x14ac:dyDescent="0.25">
      <c r="A24" s="30" t="s">
        <v>52</v>
      </c>
      <c r="B24" s="38"/>
      <c r="E24" s="41" t="s">
        <v>211</v>
      </c>
      <c r="J24" s="40"/>
    </row>
    <row r="25" spans="1:16" ht="409.5" x14ac:dyDescent="0.25">
      <c r="A25" s="30" t="s">
        <v>54</v>
      </c>
      <c r="B25" s="38"/>
      <c r="E25" s="32" t="s">
        <v>205</v>
      </c>
      <c r="J25" s="40"/>
    </row>
    <row r="26" spans="1:16" x14ac:dyDescent="0.25">
      <c r="A26" s="30" t="s">
        <v>45</v>
      </c>
      <c r="B26" s="30">
        <v>5</v>
      </c>
      <c r="C26" s="31" t="s">
        <v>212</v>
      </c>
      <c r="D26" s="30" t="s">
        <v>47</v>
      </c>
      <c r="E26" s="32" t="s">
        <v>213</v>
      </c>
      <c r="F26" s="33" t="s">
        <v>101</v>
      </c>
      <c r="G26" s="34">
        <v>22.75</v>
      </c>
      <c r="H26" s="35">
        <v>0</v>
      </c>
      <c r="I26" s="36">
        <f>ROUND(G26*H26,P4)</f>
        <v>0</v>
      </c>
      <c r="J26" s="33" t="s">
        <v>50</v>
      </c>
      <c r="O26" s="37">
        <f>I26*0.21</f>
        <v>0</v>
      </c>
      <c r="P26">
        <v>3</v>
      </c>
    </row>
    <row r="27" spans="1:16" x14ac:dyDescent="0.25">
      <c r="A27" s="30" t="s">
        <v>51</v>
      </c>
      <c r="B27" s="38"/>
      <c r="E27" s="39" t="s">
        <v>47</v>
      </c>
      <c r="J27" s="40"/>
    </row>
    <row r="28" spans="1:16" ht="45" x14ac:dyDescent="0.25">
      <c r="A28" s="30" t="s">
        <v>52</v>
      </c>
      <c r="B28" s="38"/>
      <c r="E28" s="41" t="s">
        <v>214</v>
      </c>
      <c r="J28" s="40"/>
    </row>
    <row r="29" spans="1:16" ht="105" x14ac:dyDescent="0.25">
      <c r="A29" s="30" t="s">
        <v>54</v>
      </c>
      <c r="B29" s="38"/>
      <c r="E29" s="32" t="s">
        <v>103</v>
      </c>
      <c r="J29" s="40"/>
    </row>
    <row r="30" spans="1:16" x14ac:dyDescent="0.25">
      <c r="A30" s="30" t="s">
        <v>45</v>
      </c>
      <c r="B30" s="30">
        <v>6</v>
      </c>
      <c r="C30" s="31" t="s">
        <v>215</v>
      </c>
      <c r="D30" s="30" t="s">
        <v>47</v>
      </c>
      <c r="E30" s="32" t="s">
        <v>216</v>
      </c>
      <c r="F30" s="33" t="s">
        <v>74</v>
      </c>
      <c r="G30" s="34">
        <v>6.4749999999999996</v>
      </c>
      <c r="H30" s="35">
        <v>0</v>
      </c>
      <c r="I30" s="36">
        <f>ROUND(G30*H30,P4)</f>
        <v>0</v>
      </c>
      <c r="J30" s="33" t="s">
        <v>50</v>
      </c>
      <c r="O30" s="37">
        <f>I30*0.21</f>
        <v>0</v>
      </c>
      <c r="P30">
        <v>3</v>
      </c>
    </row>
    <row r="31" spans="1:16" x14ac:dyDescent="0.25">
      <c r="A31" s="30" t="s">
        <v>51</v>
      </c>
      <c r="B31" s="38"/>
      <c r="E31" s="39" t="s">
        <v>47</v>
      </c>
      <c r="J31" s="40"/>
    </row>
    <row r="32" spans="1:16" x14ac:dyDescent="0.25">
      <c r="A32" s="30" t="s">
        <v>52</v>
      </c>
      <c r="B32" s="38"/>
      <c r="E32" s="41" t="s">
        <v>217</v>
      </c>
      <c r="J32" s="40"/>
    </row>
    <row r="33" spans="1:16" ht="375" x14ac:dyDescent="0.25">
      <c r="A33" s="30" t="s">
        <v>54</v>
      </c>
      <c r="B33" s="38"/>
      <c r="E33" s="32" t="s">
        <v>218</v>
      </c>
      <c r="J33" s="40"/>
    </row>
    <row r="34" spans="1:16" x14ac:dyDescent="0.25">
      <c r="A34" s="30" t="s">
        <v>45</v>
      </c>
      <c r="B34" s="30">
        <v>7</v>
      </c>
      <c r="C34" s="31" t="s">
        <v>219</v>
      </c>
      <c r="D34" s="30" t="s">
        <v>47</v>
      </c>
      <c r="E34" s="32" t="s">
        <v>220</v>
      </c>
      <c r="F34" s="33" t="s">
        <v>74</v>
      </c>
      <c r="G34" s="34">
        <v>50</v>
      </c>
      <c r="H34" s="35">
        <v>0</v>
      </c>
      <c r="I34" s="36">
        <f>ROUND(G34*H34,P4)</f>
        <v>0</v>
      </c>
      <c r="J34" s="33" t="s">
        <v>50</v>
      </c>
      <c r="O34" s="37">
        <f>I34*0.21</f>
        <v>0</v>
      </c>
      <c r="P34">
        <v>3</v>
      </c>
    </row>
    <row r="35" spans="1:16" x14ac:dyDescent="0.25">
      <c r="A35" s="30" t="s">
        <v>51</v>
      </c>
      <c r="B35" s="38"/>
      <c r="E35" s="39" t="s">
        <v>47</v>
      </c>
      <c r="J35" s="40"/>
    </row>
    <row r="36" spans="1:16" ht="30" x14ac:dyDescent="0.25">
      <c r="A36" s="30" t="s">
        <v>52</v>
      </c>
      <c r="B36" s="38"/>
      <c r="E36" s="41" t="s">
        <v>221</v>
      </c>
      <c r="J36" s="40"/>
    </row>
    <row r="37" spans="1:16" ht="360" x14ac:dyDescent="0.25">
      <c r="A37" s="30" t="s">
        <v>54</v>
      </c>
      <c r="B37" s="38"/>
      <c r="E37" s="32" t="s">
        <v>222</v>
      </c>
      <c r="J37" s="40"/>
    </row>
    <row r="38" spans="1:16" x14ac:dyDescent="0.25">
      <c r="A38" s="30" t="s">
        <v>45</v>
      </c>
      <c r="B38" s="30">
        <v>8</v>
      </c>
      <c r="C38" s="31" t="s">
        <v>223</v>
      </c>
      <c r="D38" s="30" t="s">
        <v>47</v>
      </c>
      <c r="E38" s="32" t="s">
        <v>224</v>
      </c>
      <c r="F38" s="33" t="s">
        <v>74</v>
      </c>
      <c r="G38" s="34">
        <v>1.75</v>
      </c>
      <c r="H38" s="35">
        <v>0</v>
      </c>
      <c r="I38" s="36">
        <f>ROUND(G38*H38,P4)</f>
        <v>0</v>
      </c>
      <c r="J38" s="33" t="s">
        <v>50</v>
      </c>
      <c r="O38" s="37">
        <f>I38*0.21</f>
        <v>0</v>
      </c>
      <c r="P38">
        <v>3</v>
      </c>
    </row>
    <row r="39" spans="1:16" x14ac:dyDescent="0.25">
      <c r="A39" s="30" t="s">
        <v>51</v>
      </c>
      <c r="B39" s="38"/>
      <c r="E39" s="39" t="s">
        <v>47</v>
      </c>
      <c r="J39" s="40"/>
    </row>
    <row r="40" spans="1:16" x14ac:dyDescent="0.25">
      <c r="A40" s="30" t="s">
        <v>52</v>
      </c>
      <c r="B40" s="38"/>
      <c r="E40" s="41" t="s">
        <v>225</v>
      </c>
      <c r="J40" s="40"/>
    </row>
    <row r="41" spans="1:16" ht="409.5" x14ac:dyDescent="0.25">
      <c r="A41" s="30" t="s">
        <v>54</v>
      </c>
      <c r="B41" s="38"/>
      <c r="E41" s="32" t="s">
        <v>226</v>
      </c>
      <c r="J41" s="40"/>
    </row>
    <row r="42" spans="1:16" x14ac:dyDescent="0.25">
      <c r="A42" s="24" t="s">
        <v>42</v>
      </c>
      <c r="B42" s="25"/>
      <c r="C42" s="26" t="s">
        <v>123</v>
      </c>
      <c r="D42" s="27"/>
      <c r="E42" s="24" t="s">
        <v>124</v>
      </c>
      <c r="F42" s="27"/>
      <c r="G42" s="27"/>
      <c r="H42" s="27"/>
      <c r="I42" s="28">
        <f>SUMIFS(I43:I53,A43:A53,"P")</f>
        <v>0</v>
      </c>
      <c r="J42" s="29"/>
    </row>
    <row r="43" spans="1:16" x14ac:dyDescent="0.25">
      <c r="A43" s="30" t="s">
        <v>45</v>
      </c>
      <c r="B43" s="30">
        <v>9</v>
      </c>
      <c r="C43" s="31" t="s">
        <v>227</v>
      </c>
      <c r="D43" s="30" t="s">
        <v>47</v>
      </c>
      <c r="E43" s="32" t="s">
        <v>228</v>
      </c>
      <c r="F43" s="33" t="s">
        <v>193</v>
      </c>
      <c r="G43" s="34">
        <v>2</v>
      </c>
      <c r="H43" s="35">
        <v>0</v>
      </c>
      <c r="I43" s="36">
        <f>ROUND(G43*H43,P4)</f>
        <v>0</v>
      </c>
      <c r="J43" s="33" t="s">
        <v>50</v>
      </c>
      <c r="O43" s="37">
        <f>I43*0.21</f>
        <v>0</v>
      </c>
      <c r="P43">
        <v>3</v>
      </c>
    </row>
    <row r="44" spans="1:16" x14ac:dyDescent="0.25">
      <c r="A44" s="30" t="s">
        <v>51</v>
      </c>
      <c r="B44" s="38"/>
      <c r="E44" s="39" t="s">
        <v>47</v>
      </c>
      <c r="J44" s="40"/>
    </row>
    <row r="45" spans="1:16" ht="225" x14ac:dyDescent="0.25">
      <c r="A45" s="30" t="s">
        <v>54</v>
      </c>
      <c r="B45" s="38"/>
      <c r="E45" s="32" t="s">
        <v>229</v>
      </c>
      <c r="J45" s="40"/>
    </row>
    <row r="46" spans="1:16" x14ac:dyDescent="0.25">
      <c r="A46" s="30" t="s">
        <v>45</v>
      </c>
      <c r="B46" s="30">
        <v>10</v>
      </c>
      <c r="C46" s="31" t="s">
        <v>230</v>
      </c>
      <c r="D46" s="30" t="s">
        <v>47</v>
      </c>
      <c r="E46" s="32" t="s">
        <v>231</v>
      </c>
      <c r="F46" s="33" t="s">
        <v>113</v>
      </c>
      <c r="G46" s="34">
        <v>6.25</v>
      </c>
      <c r="H46" s="35">
        <v>0</v>
      </c>
      <c r="I46" s="36">
        <f>ROUND(G46*H46,P4)</f>
        <v>0</v>
      </c>
      <c r="J46" s="33" t="s">
        <v>50</v>
      </c>
      <c r="O46" s="37">
        <f>I46*0.21</f>
        <v>0</v>
      </c>
      <c r="P46">
        <v>3</v>
      </c>
    </row>
    <row r="47" spans="1:16" x14ac:dyDescent="0.25">
      <c r="A47" s="30" t="s">
        <v>51</v>
      </c>
      <c r="B47" s="38"/>
      <c r="E47" s="39" t="s">
        <v>47</v>
      </c>
      <c r="J47" s="40"/>
    </row>
    <row r="48" spans="1:16" x14ac:dyDescent="0.25">
      <c r="A48" s="30" t="s">
        <v>52</v>
      </c>
      <c r="B48" s="38"/>
      <c r="E48" s="41" t="s">
        <v>232</v>
      </c>
      <c r="J48" s="40"/>
    </row>
    <row r="49" spans="1:16" ht="90" x14ac:dyDescent="0.25">
      <c r="A49" s="30" t="s">
        <v>54</v>
      </c>
      <c r="B49" s="38"/>
      <c r="E49" s="32" t="s">
        <v>233</v>
      </c>
      <c r="J49" s="40"/>
    </row>
    <row r="50" spans="1:16" x14ac:dyDescent="0.25">
      <c r="A50" s="30" t="s">
        <v>45</v>
      </c>
      <c r="B50" s="30">
        <v>11</v>
      </c>
      <c r="C50" s="31" t="s">
        <v>234</v>
      </c>
      <c r="D50" s="30" t="s">
        <v>47</v>
      </c>
      <c r="E50" s="32" t="s">
        <v>235</v>
      </c>
      <c r="F50" s="33" t="s">
        <v>113</v>
      </c>
      <c r="G50" s="34">
        <v>131.6</v>
      </c>
      <c r="H50" s="35">
        <v>0</v>
      </c>
      <c r="I50" s="36">
        <f>ROUND(G50*H50,P4)</f>
        <v>0</v>
      </c>
      <c r="J50" s="33" t="s">
        <v>50</v>
      </c>
      <c r="O50" s="37">
        <f>I50*0.21</f>
        <v>0</v>
      </c>
      <c r="P50">
        <v>3</v>
      </c>
    </row>
    <row r="51" spans="1:16" x14ac:dyDescent="0.25">
      <c r="A51" s="30" t="s">
        <v>51</v>
      </c>
      <c r="B51" s="38"/>
      <c r="E51" s="39" t="s">
        <v>47</v>
      </c>
      <c r="J51" s="40"/>
    </row>
    <row r="52" spans="1:16" ht="45" x14ac:dyDescent="0.25">
      <c r="A52" s="30" t="s">
        <v>52</v>
      </c>
      <c r="B52" s="38"/>
      <c r="E52" s="41" t="s">
        <v>236</v>
      </c>
      <c r="J52" s="40"/>
    </row>
    <row r="53" spans="1:16" ht="180" x14ac:dyDescent="0.25">
      <c r="A53" s="30" t="s">
        <v>54</v>
      </c>
      <c r="B53" s="38"/>
      <c r="E53" s="32" t="s">
        <v>237</v>
      </c>
      <c r="J53" s="40"/>
    </row>
    <row r="54" spans="1:16" x14ac:dyDescent="0.25">
      <c r="A54" s="24" t="s">
        <v>42</v>
      </c>
      <c r="B54" s="25"/>
      <c r="C54" s="26" t="s">
        <v>130</v>
      </c>
      <c r="D54" s="27"/>
      <c r="E54" s="24" t="s">
        <v>131</v>
      </c>
      <c r="F54" s="27"/>
      <c r="G54" s="27"/>
      <c r="H54" s="27"/>
      <c r="I54" s="28">
        <f>SUMIFS(I55:I58,A55:A58,"P")</f>
        <v>0</v>
      </c>
      <c r="J54" s="29"/>
    </row>
    <row r="55" spans="1:16" x14ac:dyDescent="0.25">
      <c r="A55" s="30" t="s">
        <v>45</v>
      </c>
      <c r="B55" s="30">
        <v>12</v>
      </c>
      <c r="C55" s="31" t="s">
        <v>238</v>
      </c>
      <c r="D55" s="30" t="s">
        <v>47</v>
      </c>
      <c r="E55" s="32" t="s">
        <v>239</v>
      </c>
      <c r="F55" s="33" t="s">
        <v>74</v>
      </c>
      <c r="G55" s="34">
        <v>0.52500000000000002</v>
      </c>
      <c r="H55" s="35">
        <v>0</v>
      </c>
      <c r="I55" s="36">
        <f>ROUND(G55*H55,P4)</f>
        <v>0</v>
      </c>
      <c r="J55" s="33" t="s">
        <v>50</v>
      </c>
      <c r="O55" s="37">
        <f>I55*0.21</f>
        <v>0</v>
      </c>
      <c r="P55">
        <v>3</v>
      </c>
    </row>
    <row r="56" spans="1:16" x14ac:dyDescent="0.25">
      <c r="A56" s="30" t="s">
        <v>51</v>
      </c>
      <c r="B56" s="38"/>
      <c r="E56" s="39" t="s">
        <v>47</v>
      </c>
      <c r="J56" s="40"/>
    </row>
    <row r="57" spans="1:16" x14ac:dyDescent="0.25">
      <c r="A57" s="30" t="s">
        <v>52</v>
      </c>
      <c r="B57" s="38"/>
      <c r="E57" s="41" t="s">
        <v>240</v>
      </c>
      <c r="J57" s="40"/>
    </row>
    <row r="58" spans="1:16" ht="105" x14ac:dyDescent="0.25">
      <c r="A58" s="30" t="s">
        <v>54</v>
      </c>
      <c r="B58" s="38"/>
      <c r="E58" s="32" t="s">
        <v>135</v>
      </c>
      <c r="J58" s="40"/>
    </row>
    <row r="59" spans="1:16" x14ac:dyDescent="0.25">
      <c r="A59" s="24" t="s">
        <v>42</v>
      </c>
      <c r="B59" s="25"/>
      <c r="C59" s="26" t="s">
        <v>170</v>
      </c>
      <c r="D59" s="27"/>
      <c r="E59" s="24" t="s">
        <v>171</v>
      </c>
      <c r="F59" s="27"/>
      <c r="G59" s="27"/>
      <c r="H59" s="27"/>
      <c r="I59" s="28">
        <f>SUMIFS(I60:I66,A60:A66,"P")</f>
        <v>0</v>
      </c>
      <c r="J59" s="29"/>
    </row>
    <row r="60" spans="1:16" x14ac:dyDescent="0.25">
      <c r="A60" s="30" t="s">
        <v>45</v>
      </c>
      <c r="B60" s="30">
        <v>13</v>
      </c>
      <c r="C60" s="31" t="s">
        <v>241</v>
      </c>
      <c r="D60" s="30" t="s">
        <v>47</v>
      </c>
      <c r="E60" s="32" t="s">
        <v>242</v>
      </c>
      <c r="F60" s="33" t="s">
        <v>193</v>
      </c>
      <c r="G60" s="34">
        <v>3.5</v>
      </c>
      <c r="H60" s="35">
        <v>0</v>
      </c>
      <c r="I60" s="36">
        <f>ROUND(G60*H60,P4)</f>
        <v>0</v>
      </c>
      <c r="J60" s="33" t="s">
        <v>50</v>
      </c>
      <c r="O60" s="37">
        <f>I60*0.21</f>
        <v>0</v>
      </c>
      <c r="P60">
        <v>3</v>
      </c>
    </row>
    <row r="61" spans="1:16" x14ac:dyDescent="0.25">
      <c r="A61" s="30" t="s">
        <v>51</v>
      </c>
      <c r="B61" s="38"/>
      <c r="E61" s="39" t="s">
        <v>47</v>
      </c>
      <c r="J61" s="40"/>
    </row>
    <row r="62" spans="1:16" ht="330" x14ac:dyDescent="0.25">
      <c r="A62" s="30" t="s">
        <v>54</v>
      </c>
      <c r="B62" s="38"/>
      <c r="E62" s="32" t="s">
        <v>243</v>
      </c>
      <c r="J62" s="40"/>
    </row>
    <row r="63" spans="1:16" x14ac:dyDescent="0.25">
      <c r="A63" s="30" t="s">
        <v>45</v>
      </c>
      <c r="B63" s="30">
        <v>14</v>
      </c>
      <c r="C63" s="31" t="s">
        <v>244</v>
      </c>
      <c r="D63" s="30" t="s">
        <v>47</v>
      </c>
      <c r="E63" s="32" t="s">
        <v>245</v>
      </c>
      <c r="F63" s="33" t="s">
        <v>193</v>
      </c>
      <c r="G63" s="34">
        <v>3.5</v>
      </c>
      <c r="H63" s="35">
        <v>0</v>
      </c>
      <c r="I63" s="36">
        <f>ROUND(G63*H63,P4)</f>
        <v>0</v>
      </c>
      <c r="J63" s="33" t="s">
        <v>50</v>
      </c>
      <c r="O63" s="37">
        <f>I63*0.21</f>
        <v>0</v>
      </c>
      <c r="P63">
        <v>3</v>
      </c>
    </row>
    <row r="64" spans="1:16" x14ac:dyDescent="0.25">
      <c r="A64" s="30" t="s">
        <v>51</v>
      </c>
      <c r="B64" s="38"/>
      <c r="E64" s="39" t="s">
        <v>47</v>
      </c>
      <c r="J64" s="40"/>
    </row>
    <row r="65" spans="1:10" x14ac:dyDescent="0.25">
      <c r="A65" s="30" t="s">
        <v>52</v>
      </c>
      <c r="B65" s="38"/>
      <c r="E65" s="41" t="s">
        <v>246</v>
      </c>
      <c r="J65" s="40"/>
    </row>
    <row r="66" spans="1:10" ht="90" x14ac:dyDescent="0.25">
      <c r="A66" s="30" t="s">
        <v>54</v>
      </c>
      <c r="B66" s="42"/>
      <c r="C66" s="43"/>
      <c r="D66" s="43"/>
      <c r="E66" s="32" t="s">
        <v>247</v>
      </c>
      <c r="F66" s="43"/>
      <c r="G66" s="43"/>
      <c r="H66" s="43"/>
      <c r="I66" s="43"/>
      <c r="J66" s="44"/>
    </row>
  </sheetData>
  <sheetProtection algorithmName="SHA-512" hashValue="05AEzV47FgR2NoNmNJcjivXAolpXKRF2IdMavqbpFbuhEAJz3Fe6Aa6aS7JQOyBjbeRdrGzyo/H+Ds0E9SuvXA==" saltValue="vXF04cOVGEAYy+nDqh7wXquenk4C69W47VCoxCABs2B68Ak4Nz2ArkYLtCfq/sCWf8gEPy1zx17ulovK7D0jK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6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15</v>
      </c>
      <c r="I3" s="19">
        <f>SUMIFS(I9:I65,A9:A65,"SD")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28</v>
      </c>
      <c r="D4" s="49"/>
      <c r="E4" s="17" t="s">
        <v>28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29</v>
      </c>
      <c r="B5" s="16" t="s">
        <v>30</v>
      </c>
      <c r="C5" s="48" t="s">
        <v>15</v>
      </c>
      <c r="D5" s="49"/>
      <c r="E5" s="17" t="s">
        <v>16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31</v>
      </c>
      <c r="B6" s="51" t="s">
        <v>32</v>
      </c>
      <c r="C6" s="52" t="s">
        <v>33</v>
      </c>
      <c r="D6" s="52" t="s">
        <v>34</v>
      </c>
      <c r="E6" s="52" t="s">
        <v>35</v>
      </c>
      <c r="F6" s="52" t="s">
        <v>36</v>
      </c>
      <c r="G6" s="52" t="s">
        <v>37</v>
      </c>
      <c r="H6" s="52" t="s">
        <v>38</v>
      </c>
      <c r="I6" s="52"/>
      <c r="J6" s="53" t="s">
        <v>39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40</v>
      </c>
      <c r="I7" s="7" t="s">
        <v>41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42</v>
      </c>
      <c r="B9" s="25"/>
      <c r="C9" s="26" t="s">
        <v>70</v>
      </c>
      <c r="D9" s="27"/>
      <c r="E9" s="24" t="s">
        <v>71</v>
      </c>
      <c r="F9" s="27"/>
      <c r="G9" s="27"/>
      <c r="H9" s="27"/>
      <c r="I9" s="28">
        <f>SUMIFS(I10:I41,A10:A41,"P")</f>
        <v>0</v>
      </c>
      <c r="J9" s="29"/>
    </row>
    <row r="10" spans="1:16" ht="45" x14ac:dyDescent="0.25">
      <c r="A10" s="30" t="s">
        <v>45</v>
      </c>
      <c r="B10" s="30">
        <v>1</v>
      </c>
      <c r="C10" s="31" t="s">
        <v>64</v>
      </c>
      <c r="D10" s="30" t="s">
        <v>47</v>
      </c>
      <c r="E10" s="32" t="s">
        <v>65</v>
      </c>
      <c r="F10" s="33" t="s">
        <v>49</v>
      </c>
      <c r="G10" s="34">
        <v>248.00174999999999</v>
      </c>
      <c r="H10" s="35">
        <v>0</v>
      </c>
      <c r="I10" s="36">
        <f>ROUND(G10*H10,P4)</f>
        <v>0</v>
      </c>
      <c r="J10" s="33" t="s">
        <v>50</v>
      </c>
      <c r="O10" s="37">
        <f>I10*0.21</f>
        <v>0</v>
      </c>
      <c r="P10">
        <v>3</v>
      </c>
    </row>
    <row r="11" spans="1:16" x14ac:dyDescent="0.25">
      <c r="A11" s="30" t="s">
        <v>51</v>
      </c>
      <c r="B11" s="38"/>
      <c r="E11" s="39" t="s">
        <v>47</v>
      </c>
      <c r="J11" s="40"/>
    </row>
    <row r="12" spans="1:16" ht="30" x14ac:dyDescent="0.25">
      <c r="A12" s="30" t="s">
        <v>52</v>
      </c>
      <c r="B12" s="38"/>
      <c r="E12" s="41" t="s">
        <v>248</v>
      </c>
      <c r="J12" s="40"/>
    </row>
    <row r="13" spans="1:16" ht="165" x14ac:dyDescent="0.25">
      <c r="A13" s="30" t="s">
        <v>54</v>
      </c>
      <c r="B13" s="38"/>
      <c r="E13" s="32" t="s">
        <v>63</v>
      </c>
      <c r="J13" s="40"/>
    </row>
    <row r="14" spans="1:16" x14ac:dyDescent="0.25">
      <c r="A14" s="30" t="s">
        <v>45</v>
      </c>
      <c r="B14" s="30">
        <v>2</v>
      </c>
      <c r="C14" s="31" t="s">
        <v>202</v>
      </c>
      <c r="D14" s="30" t="s">
        <v>47</v>
      </c>
      <c r="E14" s="32" t="s">
        <v>203</v>
      </c>
      <c r="F14" s="33" t="s">
        <v>74</v>
      </c>
      <c r="G14" s="34">
        <v>178.85</v>
      </c>
      <c r="H14" s="35">
        <v>0</v>
      </c>
      <c r="I14" s="36">
        <f>ROUND(G14*H14,P4)</f>
        <v>0</v>
      </c>
      <c r="J14" s="33" t="s">
        <v>50</v>
      </c>
      <c r="O14" s="37">
        <f>I14*0.21</f>
        <v>0</v>
      </c>
      <c r="P14">
        <v>3</v>
      </c>
    </row>
    <row r="15" spans="1:16" x14ac:dyDescent="0.25">
      <c r="A15" s="30" t="s">
        <v>51</v>
      </c>
      <c r="B15" s="38"/>
      <c r="E15" s="39" t="s">
        <v>47</v>
      </c>
      <c r="J15" s="40"/>
    </row>
    <row r="16" spans="1:16" ht="30" x14ac:dyDescent="0.25">
      <c r="A16" s="30" t="s">
        <v>52</v>
      </c>
      <c r="B16" s="38"/>
      <c r="E16" s="41" t="s">
        <v>249</v>
      </c>
      <c r="J16" s="40"/>
    </row>
    <row r="17" spans="1:16" ht="409.5" x14ac:dyDescent="0.25">
      <c r="A17" s="30" t="s">
        <v>54</v>
      </c>
      <c r="B17" s="38"/>
      <c r="E17" s="32" t="s">
        <v>205</v>
      </c>
      <c r="J17" s="40"/>
    </row>
    <row r="18" spans="1:16" x14ac:dyDescent="0.25">
      <c r="A18" s="30" t="s">
        <v>45</v>
      </c>
      <c r="B18" s="30">
        <v>3</v>
      </c>
      <c r="C18" s="31" t="s">
        <v>206</v>
      </c>
      <c r="D18" s="30" t="s">
        <v>47</v>
      </c>
      <c r="E18" s="32" t="s">
        <v>207</v>
      </c>
      <c r="F18" s="33" t="s">
        <v>101</v>
      </c>
      <c r="G18" s="34">
        <v>1277.5</v>
      </c>
      <c r="H18" s="35">
        <v>0</v>
      </c>
      <c r="I18" s="36">
        <f>ROUND(G18*H18,P4)</f>
        <v>0</v>
      </c>
      <c r="J18" s="33" t="s">
        <v>50</v>
      </c>
      <c r="O18" s="37">
        <f>I18*0.21</f>
        <v>0</v>
      </c>
      <c r="P18">
        <v>3</v>
      </c>
    </row>
    <row r="19" spans="1:16" x14ac:dyDescent="0.25">
      <c r="A19" s="30" t="s">
        <v>51</v>
      </c>
      <c r="B19" s="38"/>
      <c r="E19" s="39" t="s">
        <v>47</v>
      </c>
      <c r="J19" s="40"/>
    </row>
    <row r="20" spans="1:16" ht="30" x14ac:dyDescent="0.25">
      <c r="A20" s="30" t="s">
        <v>52</v>
      </c>
      <c r="B20" s="38"/>
      <c r="E20" s="41" t="s">
        <v>250</v>
      </c>
      <c r="J20" s="40"/>
    </row>
    <row r="21" spans="1:16" ht="105" x14ac:dyDescent="0.25">
      <c r="A21" s="30" t="s">
        <v>54</v>
      </c>
      <c r="B21" s="38"/>
      <c r="E21" s="32" t="s">
        <v>103</v>
      </c>
      <c r="J21" s="40"/>
    </row>
    <row r="22" spans="1:16" x14ac:dyDescent="0.25">
      <c r="A22" s="30" t="s">
        <v>45</v>
      </c>
      <c r="B22" s="30">
        <v>4</v>
      </c>
      <c r="C22" s="31" t="s">
        <v>209</v>
      </c>
      <c r="D22" s="30" t="s">
        <v>47</v>
      </c>
      <c r="E22" s="32" t="s">
        <v>210</v>
      </c>
      <c r="F22" s="33" t="s">
        <v>74</v>
      </c>
      <c r="G22" s="34">
        <v>24.25</v>
      </c>
      <c r="H22" s="35">
        <v>0</v>
      </c>
      <c r="I22" s="36">
        <f>ROUND(G22*H22,P4)</f>
        <v>0</v>
      </c>
      <c r="J22" s="33" t="s">
        <v>50</v>
      </c>
      <c r="O22" s="37">
        <f>I22*0.21</f>
        <v>0</v>
      </c>
      <c r="P22">
        <v>3</v>
      </c>
    </row>
    <row r="23" spans="1:16" x14ac:dyDescent="0.25">
      <c r="A23" s="30" t="s">
        <v>51</v>
      </c>
      <c r="B23" s="38"/>
      <c r="E23" s="39" t="s">
        <v>47</v>
      </c>
      <c r="J23" s="40"/>
    </row>
    <row r="24" spans="1:16" x14ac:dyDescent="0.25">
      <c r="A24" s="30" t="s">
        <v>52</v>
      </c>
      <c r="B24" s="38"/>
      <c r="E24" s="41" t="s">
        <v>251</v>
      </c>
      <c r="J24" s="40"/>
    </row>
    <row r="25" spans="1:16" ht="409.5" x14ac:dyDescent="0.25">
      <c r="A25" s="30" t="s">
        <v>54</v>
      </c>
      <c r="B25" s="38"/>
      <c r="E25" s="32" t="s">
        <v>205</v>
      </c>
      <c r="J25" s="40"/>
    </row>
    <row r="26" spans="1:16" x14ac:dyDescent="0.25">
      <c r="A26" s="30" t="s">
        <v>45</v>
      </c>
      <c r="B26" s="30">
        <v>5</v>
      </c>
      <c r="C26" s="31" t="s">
        <v>212</v>
      </c>
      <c r="D26" s="30" t="s">
        <v>47</v>
      </c>
      <c r="E26" s="32" t="s">
        <v>213</v>
      </c>
      <c r="F26" s="33" t="s">
        <v>101</v>
      </c>
      <c r="G26" s="34">
        <v>63.05</v>
      </c>
      <c r="H26" s="35">
        <v>0</v>
      </c>
      <c r="I26" s="36">
        <f>ROUND(G26*H26,P4)</f>
        <v>0</v>
      </c>
      <c r="J26" s="33" t="s">
        <v>50</v>
      </c>
      <c r="O26" s="37">
        <f>I26*0.21</f>
        <v>0</v>
      </c>
      <c r="P26">
        <v>3</v>
      </c>
    </row>
    <row r="27" spans="1:16" x14ac:dyDescent="0.25">
      <c r="A27" s="30" t="s">
        <v>51</v>
      </c>
      <c r="B27" s="38"/>
      <c r="E27" s="39" t="s">
        <v>47</v>
      </c>
      <c r="J27" s="40"/>
    </row>
    <row r="28" spans="1:16" ht="30" x14ac:dyDescent="0.25">
      <c r="A28" s="30" t="s">
        <v>52</v>
      </c>
      <c r="B28" s="38"/>
      <c r="E28" s="41" t="s">
        <v>252</v>
      </c>
      <c r="J28" s="40"/>
    </row>
    <row r="29" spans="1:16" ht="105" x14ac:dyDescent="0.25">
      <c r="A29" s="30" t="s">
        <v>54</v>
      </c>
      <c r="B29" s="38"/>
      <c r="E29" s="32" t="s">
        <v>103</v>
      </c>
      <c r="J29" s="40"/>
    </row>
    <row r="30" spans="1:16" x14ac:dyDescent="0.25">
      <c r="A30" s="30" t="s">
        <v>45</v>
      </c>
      <c r="B30" s="30">
        <v>6</v>
      </c>
      <c r="C30" s="31" t="s">
        <v>215</v>
      </c>
      <c r="D30" s="30" t="s">
        <v>47</v>
      </c>
      <c r="E30" s="32" t="s">
        <v>216</v>
      </c>
      <c r="F30" s="33" t="s">
        <v>74</v>
      </c>
      <c r="G30" s="34">
        <v>69.045000000000002</v>
      </c>
      <c r="H30" s="35">
        <v>0</v>
      </c>
      <c r="I30" s="36">
        <f>ROUND(G30*H30,P4)</f>
        <v>0</v>
      </c>
      <c r="J30" s="33" t="s">
        <v>50</v>
      </c>
      <c r="O30" s="37">
        <f>I30*0.21</f>
        <v>0</v>
      </c>
      <c r="P30">
        <v>3</v>
      </c>
    </row>
    <row r="31" spans="1:16" x14ac:dyDescent="0.25">
      <c r="A31" s="30" t="s">
        <v>51</v>
      </c>
      <c r="B31" s="38"/>
      <c r="E31" s="39" t="s">
        <v>47</v>
      </c>
      <c r="J31" s="40"/>
    </row>
    <row r="32" spans="1:16" ht="30" x14ac:dyDescent="0.25">
      <c r="A32" s="30" t="s">
        <v>52</v>
      </c>
      <c r="B32" s="38"/>
      <c r="E32" s="41" t="s">
        <v>253</v>
      </c>
      <c r="J32" s="40"/>
    </row>
    <row r="33" spans="1:16" ht="375" x14ac:dyDescent="0.25">
      <c r="A33" s="30" t="s">
        <v>54</v>
      </c>
      <c r="B33" s="38"/>
      <c r="E33" s="32" t="s">
        <v>218</v>
      </c>
      <c r="J33" s="40"/>
    </row>
    <row r="34" spans="1:16" x14ac:dyDescent="0.25">
      <c r="A34" s="30" t="s">
        <v>45</v>
      </c>
      <c r="B34" s="30">
        <v>7</v>
      </c>
      <c r="C34" s="31" t="s">
        <v>219</v>
      </c>
      <c r="D34" s="30" t="s">
        <v>47</v>
      </c>
      <c r="E34" s="32" t="s">
        <v>220</v>
      </c>
      <c r="F34" s="33" t="s">
        <v>74</v>
      </c>
      <c r="G34" s="34">
        <v>127.75</v>
      </c>
      <c r="H34" s="35">
        <v>0</v>
      </c>
      <c r="I34" s="36">
        <f>ROUND(G34*H34,P4)</f>
        <v>0</v>
      </c>
      <c r="J34" s="33" t="s">
        <v>50</v>
      </c>
      <c r="O34" s="37">
        <f>I34*0.21</f>
        <v>0</v>
      </c>
      <c r="P34">
        <v>3</v>
      </c>
    </row>
    <row r="35" spans="1:16" x14ac:dyDescent="0.25">
      <c r="A35" s="30" t="s">
        <v>51</v>
      </c>
      <c r="B35" s="38"/>
      <c r="E35" s="39" t="s">
        <v>47</v>
      </c>
      <c r="J35" s="40"/>
    </row>
    <row r="36" spans="1:16" ht="30" x14ac:dyDescent="0.25">
      <c r="A36" s="30" t="s">
        <v>52</v>
      </c>
      <c r="B36" s="38"/>
      <c r="E36" s="41" t="s">
        <v>254</v>
      </c>
      <c r="J36" s="40"/>
    </row>
    <row r="37" spans="1:16" ht="360" x14ac:dyDescent="0.25">
      <c r="A37" s="30" t="s">
        <v>54</v>
      </c>
      <c r="B37" s="38"/>
      <c r="E37" s="32" t="s">
        <v>222</v>
      </c>
      <c r="J37" s="40"/>
    </row>
    <row r="38" spans="1:16" x14ac:dyDescent="0.25">
      <c r="A38" s="30" t="s">
        <v>45</v>
      </c>
      <c r="B38" s="30">
        <v>8</v>
      </c>
      <c r="C38" s="31" t="s">
        <v>223</v>
      </c>
      <c r="D38" s="30" t="s">
        <v>47</v>
      </c>
      <c r="E38" s="32" t="s">
        <v>224</v>
      </c>
      <c r="F38" s="33" t="s">
        <v>74</v>
      </c>
      <c r="G38" s="34">
        <v>4.8499999999999996</v>
      </c>
      <c r="H38" s="35">
        <v>0</v>
      </c>
      <c r="I38" s="36">
        <f>ROUND(G38*H38,P4)</f>
        <v>0</v>
      </c>
      <c r="J38" s="33" t="s">
        <v>50</v>
      </c>
      <c r="O38" s="37">
        <f>I38*0.21</f>
        <v>0</v>
      </c>
      <c r="P38">
        <v>3</v>
      </c>
    </row>
    <row r="39" spans="1:16" x14ac:dyDescent="0.25">
      <c r="A39" s="30" t="s">
        <v>51</v>
      </c>
      <c r="B39" s="38"/>
      <c r="E39" s="39" t="s">
        <v>47</v>
      </c>
      <c r="J39" s="40"/>
    </row>
    <row r="40" spans="1:16" x14ac:dyDescent="0.25">
      <c r="A40" s="30" t="s">
        <v>52</v>
      </c>
      <c r="B40" s="38"/>
      <c r="E40" s="41" t="s">
        <v>255</v>
      </c>
      <c r="J40" s="40"/>
    </row>
    <row r="41" spans="1:16" ht="409.5" x14ac:dyDescent="0.25">
      <c r="A41" s="30" t="s">
        <v>54</v>
      </c>
      <c r="B41" s="38"/>
      <c r="E41" s="32" t="s">
        <v>226</v>
      </c>
      <c r="J41" s="40"/>
    </row>
    <row r="42" spans="1:16" x14ac:dyDescent="0.25">
      <c r="A42" s="24" t="s">
        <v>42</v>
      </c>
      <c r="B42" s="25"/>
      <c r="C42" s="26" t="s">
        <v>123</v>
      </c>
      <c r="D42" s="27"/>
      <c r="E42" s="24" t="s">
        <v>124</v>
      </c>
      <c r="F42" s="27"/>
      <c r="G42" s="27"/>
      <c r="H42" s="27"/>
      <c r="I42" s="28">
        <f>SUMIFS(I43:I53,A43:A53,"P")</f>
        <v>0</v>
      </c>
      <c r="J42" s="29"/>
    </row>
    <row r="43" spans="1:16" x14ac:dyDescent="0.25">
      <c r="A43" s="30" t="s">
        <v>45</v>
      </c>
      <c r="B43" s="30">
        <v>9</v>
      </c>
      <c r="C43" s="31" t="s">
        <v>227</v>
      </c>
      <c r="D43" s="30" t="s">
        <v>47</v>
      </c>
      <c r="E43" s="32" t="s">
        <v>228</v>
      </c>
      <c r="F43" s="33" t="s">
        <v>193</v>
      </c>
      <c r="G43" s="34">
        <v>2</v>
      </c>
      <c r="H43" s="35">
        <v>0</v>
      </c>
      <c r="I43" s="36">
        <f>ROUND(G43*H43,P4)</f>
        <v>0</v>
      </c>
      <c r="J43" s="33" t="s">
        <v>50</v>
      </c>
      <c r="O43" s="37">
        <f>I43*0.21</f>
        <v>0</v>
      </c>
      <c r="P43">
        <v>3</v>
      </c>
    </row>
    <row r="44" spans="1:16" x14ac:dyDescent="0.25">
      <c r="A44" s="30" t="s">
        <v>51</v>
      </c>
      <c r="B44" s="38"/>
      <c r="E44" s="39" t="s">
        <v>47</v>
      </c>
      <c r="J44" s="40"/>
    </row>
    <row r="45" spans="1:16" ht="225" x14ac:dyDescent="0.25">
      <c r="A45" s="30" t="s">
        <v>54</v>
      </c>
      <c r="B45" s="38"/>
      <c r="E45" s="32" t="s">
        <v>229</v>
      </c>
      <c r="J45" s="40"/>
    </row>
    <row r="46" spans="1:16" x14ac:dyDescent="0.25">
      <c r="A46" s="30" t="s">
        <v>45</v>
      </c>
      <c r="B46" s="30">
        <v>10</v>
      </c>
      <c r="C46" s="31" t="s">
        <v>230</v>
      </c>
      <c r="D46" s="30" t="s">
        <v>47</v>
      </c>
      <c r="E46" s="32" t="s">
        <v>231</v>
      </c>
      <c r="F46" s="33" t="s">
        <v>113</v>
      </c>
      <c r="G46" s="34">
        <v>24.25</v>
      </c>
      <c r="H46" s="35">
        <v>0</v>
      </c>
      <c r="I46" s="36">
        <f>ROUND(G46*H46,P4)</f>
        <v>0</v>
      </c>
      <c r="J46" s="33" t="s">
        <v>50</v>
      </c>
      <c r="O46" s="37">
        <f>I46*0.21</f>
        <v>0</v>
      </c>
      <c r="P46">
        <v>3</v>
      </c>
    </row>
    <row r="47" spans="1:16" x14ac:dyDescent="0.25">
      <c r="A47" s="30" t="s">
        <v>51</v>
      </c>
      <c r="B47" s="38"/>
      <c r="E47" s="39" t="s">
        <v>47</v>
      </c>
      <c r="J47" s="40"/>
    </row>
    <row r="48" spans="1:16" x14ac:dyDescent="0.25">
      <c r="A48" s="30" t="s">
        <v>52</v>
      </c>
      <c r="B48" s="38"/>
      <c r="E48" s="41" t="s">
        <v>256</v>
      </c>
      <c r="J48" s="40"/>
    </row>
    <row r="49" spans="1:16" ht="90" x14ac:dyDescent="0.25">
      <c r="A49" s="30" t="s">
        <v>54</v>
      </c>
      <c r="B49" s="38"/>
      <c r="E49" s="32" t="s">
        <v>233</v>
      </c>
      <c r="J49" s="40"/>
    </row>
    <row r="50" spans="1:16" x14ac:dyDescent="0.25">
      <c r="A50" s="30" t="s">
        <v>45</v>
      </c>
      <c r="B50" s="30">
        <v>11</v>
      </c>
      <c r="C50" s="31" t="s">
        <v>234</v>
      </c>
      <c r="D50" s="30" t="s">
        <v>47</v>
      </c>
      <c r="E50" s="32" t="s">
        <v>235</v>
      </c>
      <c r="F50" s="33" t="s">
        <v>113</v>
      </c>
      <c r="G50" s="34">
        <v>242.83</v>
      </c>
      <c r="H50" s="35">
        <v>0</v>
      </c>
      <c r="I50" s="36">
        <f>ROUND(G50*H50,P4)</f>
        <v>0</v>
      </c>
      <c r="J50" s="33" t="s">
        <v>50</v>
      </c>
      <c r="O50" s="37">
        <f>I50*0.21</f>
        <v>0</v>
      </c>
      <c r="P50">
        <v>3</v>
      </c>
    </row>
    <row r="51" spans="1:16" x14ac:dyDescent="0.25">
      <c r="A51" s="30" t="s">
        <v>51</v>
      </c>
      <c r="B51" s="38"/>
      <c r="E51" s="39" t="s">
        <v>47</v>
      </c>
      <c r="J51" s="40"/>
    </row>
    <row r="52" spans="1:16" ht="45" x14ac:dyDescent="0.25">
      <c r="A52" s="30" t="s">
        <v>52</v>
      </c>
      <c r="B52" s="38"/>
      <c r="E52" s="41" t="s">
        <v>257</v>
      </c>
      <c r="J52" s="40"/>
    </row>
    <row r="53" spans="1:16" ht="180" x14ac:dyDescent="0.25">
      <c r="A53" s="30" t="s">
        <v>54</v>
      </c>
      <c r="B53" s="38"/>
      <c r="E53" s="32" t="s">
        <v>237</v>
      </c>
      <c r="J53" s="40"/>
    </row>
    <row r="54" spans="1:16" x14ac:dyDescent="0.25">
      <c r="A54" s="24" t="s">
        <v>42</v>
      </c>
      <c r="B54" s="25"/>
      <c r="C54" s="26" t="s">
        <v>130</v>
      </c>
      <c r="D54" s="27"/>
      <c r="E54" s="24" t="s">
        <v>131</v>
      </c>
      <c r="F54" s="27"/>
      <c r="G54" s="27"/>
      <c r="H54" s="27"/>
      <c r="I54" s="28">
        <f>SUMIFS(I55:I58,A55:A58,"P")</f>
        <v>0</v>
      </c>
      <c r="J54" s="29"/>
    </row>
    <row r="55" spans="1:16" x14ac:dyDescent="0.25">
      <c r="A55" s="30" t="s">
        <v>45</v>
      </c>
      <c r="B55" s="30">
        <v>12</v>
      </c>
      <c r="C55" s="31" t="s">
        <v>238</v>
      </c>
      <c r="D55" s="30" t="s">
        <v>47</v>
      </c>
      <c r="E55" s="32" t="s">
        <v>239</v>
      </c>
      <c r="F55" s="33" t="s">
        <v>74</v>
      </c>
      <c r="G55" s="34">
        <v>1.4550000000000001</v>
      </c>
      <c r="H55" s="35">
        <v>0</v>
      </c>
      <c r="I55" s="36">
        <f>ROUND(G55*H55,P4)</f>
        <v>0</v>
      </c>
      <c r="J55" s="33" t="s">
        <v>50</v>
      </c>
      <c r="O55" s="37">
        <f>I55*0.21</f>
        <v>0</v>
      </c>
      <c r="P55">
        <v>3</v>
      </c>
    </row>
    <row r="56" spans="1:16" x14ac:dyDescent="0.25">
      <c r="A56" s="30" t="s">
        <v>51</v>
      </c>
      <c r="B56" s="38"/>
      <c r="E56" s="39" t="s">
        <v>47</v>
      </c>
      <c r="J56" s="40"/>
    </row>
    <row r="57" spans="1:16" x14ac:dyDescent="0.25">
      <c r="A57" s="30" t="s">
        <v>52</v>
      </c>
      <c r="B57" s="38"/>
      <c r="E57" s="41" t="s">
        <v>258</v>
      </c>
      <c r="J57" s="40"/>
    </row>
    <row r="58" spans="1:16" ht="105" x14ac:dyDescent="0.25">
      <c r="A58" s="30" t="s">
        <v>54</v>
      </c>
      <c r="B58" s="38"/>
      <c r="E58" s="32" t="s">
        <v>135</v>
      </c>
      <c r="J58" s="40"/>
    </row>
    <row r="59" spans="1:16" x14ac:dyDescent="0.25">
      <c r="A59" s="24" t="s">
        <v>42</v>
      </c>
      <c r="B59" s="25"/>
      <c r="C59" s="26" t="s">
        <v>170</v>
      </c>
      <c r="D59" s="27"/>
      <c r="E59" s="24" t="s">
        <v>171</v>
      </c>
      <c r="F59" s="27"/>
      <c r="G59" s="27"/>
      <c r="H59" s="27"/>
      <c r="I59" s="28">
        <f>SUMIFS(I60:I65,A60:A65,"P")</f>
        <v>0</v>
      </c>
      <c r="J59" s="29"/>
    </row>
    <row r="60" spans="1:16" x14ac:dyDescent="0.25">
      <c r="A60" s="30" t="s">
        <v>45</v>
      </c>
      <c r="B60" s="30">
        <v>13</v>
      </c>
      <c r="C60" s="31" t="s">
        <v>241</v>
      </c>
      <c r="D60" s="30" t="s">
        <v>47</v>
      </c>
      <c r="E60" s="32" t="s">
        <v>242</v>
      </c>
      <c r="F60" s="33" t="s">
        <v>193</v>
      </c>
      <c r="G60" s="34">
        <v>9.6999999999999993</v>
      </c>
      <c r="H60" s="35">
        <v>0</v>
      </c>
      <c r="I60" s="36">
        <f>ROUND(G60*H60,P4)</f>
        <v>0</v>
      </c>
      <c r="J60" s="33" t="s">
        <v>50</v>
      </c>
      <c r="O60" s="37">
        <f>I60*0.21</f>
        <v>0</v>
      </c>
      <c r="P60">
        <v>3</v>
      </c>
    </row>
    <row r="61" spans="1:16" x14ac:dyDescent="0.25">
      <c r="A61" s="30" t="s">
        <v>51</v>
      </c>
      <c r="B61" s="38"/>
      <c r="E61" s="39" t="s">
        <v>47</v>
      </c>
      <c r="J61" s="40"/>
    </row>
    <row r="62" spans="1:16" ht="330" x14ac:dyDescent="0.25">
      <c r="A62" s="30" t="s">
        <v>54</v>
      </c>
      <c r="B62" s="38"/>
      <c r="E62" s="32" t="s">
        <v>243</v>
      </c>
      <c r="J62" s="40"/>
    </row>
    <row r="63" spans="1:16" x14ac:dyDescent="0.25">
      <c r="A63" s="30" t="s">
        <v>45</v>
      </c>
      <c r="B63" s="30">
        <v>14</v>
      </c>
      <c r="C63" s="31" t="s">
        <v>244</v>
      </c>
      <c r="D63" s="30" t="s">
        <v>47</v>
      </c>
      <c r="E63" s="32" t="s">
        <v>245</v>
      </c>
      <c r="F63" s="33" t="s">
        <v>193</v>
      </c>
      <c r="G63" s="34">
        <v>9.6999999999999993</v>
      </c>
      <c r="H63" s="35">
        <v>0</v>
      </c>
      <c r="I63" s="36">
        <f>ROUND(G63*H63,P4)</f>
        <v>0</v>
      </c>
      <c r="J63" s="33" t="s">
        <v>50</v>
      </c>
      <c r="O63" s="37">
        <f>I63*0.21</f>
        <v>0</v>
      </c>
      <c r="P63">
        <v>3</v>
      </c>
    </row>
    <row r="64" spans="1:16" x14ac:dyDescent="0.25">
      <c r="A64" s="30" t="s">
        <v>51</v>
      </c>
      <c r="B64" s="38"/>
      <c r="E64" s="39" t="s">
        <v>47</v>
      </c>
      <c r="J64" s="40"/>
    </row>
    <row r="65" spans="1:10" ht="90" x14ac:dyDescent="0.25">
      <c r="A65" s="30" t="s">
        <v>54</v>
      </c>
      <c r="B65" s="42"/>
      <c r="C65" s="43"/>
      <c r="D65" s="43"/>
      <c r="E65" s="32" t="s">
        <v>247</v>
      </c>
      <c r="F65" s="43"/>
      <c r="G65" s="43"/>
      <c r="H65" s="43"/>
      <c r="I65" s="43"/>
      <c r="J65" s="44"/>
    </row>
  </sheetData>
  <sheetProtection algorithmName="SHA-512" hashValue="4kCveQoJnHtNKrQlDshDX0f4J3qaeDmeDz6RDHUrF9Ao3MTDd+6sv+bYzjfmnEaZwj8F2zjXQqvs6n/pjMECWw==" saltValue="zSi7SD4/41Gs8uNcAq19lwOfdrPA/F28MQdNMHDLbGRG1WfZFv26cspFoHp6gos1GxTpyIOgyiQ8cJLMAyNtUw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78"/>
  <sheetViews>
    <sheetView topLeftCell="B1" workbookViewId="0">
      <selection activeCell="B25" activeCellId="2" sqref="B10:J10 B21:J21 B25:J2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17</v>
      </c>
      <c r="I3" s="19">
        <f>SUMIFS(I9:I78,A9:A78,"SD")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28</v>
      </c>
      <c r="D4" s="49"/>
      <c r="E4" s="17" t="s">
        <v>28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29</v>
      </c>
      <c r="B5" s="16" t="s">
        <v>30</v>
      </c>
      <c r="C5" s="48" t="s">
        <v>17</v>
      </c>
      <c r="D5" s="49"/>
      <c r="E5" s="17" t="s">
        <v>18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31</v>
      </c>
      <c r="B6" s="51" t="s">
        <v>32</v>
      </c>
      <c r="C6" s="52" t="s">
        <v>33</v>
      </c>
      <c r="D6" s="52" t="s">
        <v>34</v>
      </c>
      <c r="E6" s="52" t="s">
        <v>35</v>
      </c>
      <c r="F6" s="52" t="s">
        <v>36</v>
      </c>
      <c r="G6" s="52" t="s">
        <v>37</v>
      </c>
      <c r="H6" s="52" t="s">
        <v>38</v>
      </c>
      <c r="I6" s="52"/>
      <c r="J6" s="53" t="s">
        <v>39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40</v>
      </c>
      <c r="I7" s="7" t="s">
        <v>41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42</v>
      </c>
      <c r="B9" s="25"/>
      <c r="C9" s="26" t="s">
        <v>43</v>
      </c>
      <c r="D9" s="27"/>
      <c r="E9" s="24" t="s">
        <v>259</v>
      </c>
      <c r="F9" s="27"/>
      <c r="G9" s="27"/>
      <c r="H9" s="27"/>
      <c r="I9" s="28">
        <f>SUMIFS(I10:I19,A10:A19,"P")</f>
        <v>0</v>
      </c>
      <c r="J9" s="29"/>
    </row>
    <row r="10" spans="1:16" ht="45" x14ac:dyDescent="0.25">
      <c r="A10" s="30" t="s">
        <v>45</v>
      </c>
      <c r="B10" s="54">
        <v>1</v>
      </c>
      <c r="C10" s="55" t="s">
        <v>64</v>
      </c>
      <c r="D10" s="54" t="s">
        <v>47</v>
      </c>
      <c r="E10" s="56" t="s">
        <v>65</v>
      </c>
      <c r="F10" s="57" t="s">
        <v>49</v>
      </c>
      <c r="G10" s="58">
        <v>47.401200000000003</v>
      </c>
      <c r="H10" s="59">
        <v>0</v>
      </c>
      <c r="I10" s="60">
        <f>ROUND(G10*H10,P4)</f>
        <v>0</v>
      </c>
      <c r="J10" s="57" t="s">
        <v>50</v>
      </c>
      <c r="O10" s="37">
        <f>I10*0.21</f>
        <v>0</v>
      </c>
      <c r="P10">
        <v>3</v>
      </c>
    </row>
    <row r="11" spans="1:16" x14ac:dyDescent="0.25">
      <c r="A11" s="30" t="s">
        <v>51</v>
      </c>
      <c r="B11" s="38"/>
      <c r="E11" s="39" t="s">
        <v>47</v>
      </c>
      <c r="J11" s="40"/>
    </row>
    <row r="12" spans="1:16" x14ac:dyDescent="0.25">
      <c r="A12" s="30" t="s">
        <v>52</v>
      </c>
      <c r="B12" s="38"/>
      <c r="E12" s="41" t="s">
        <v>260</v>
      </c>
      <c r="J12" s="40"/>
    </row>
    <row r="13" spans="1:16" ht="165" x14ac:dyDescent="0.25">
      <c r="A13" s="30" t="s">
        <v>54</v>
      </c>
      <c r="B13" s="38"/>
      <c r="E13" s="32" t="s">
        <v>63</v>
      </c>
      <c r="J13" s="40"/>
    </row>
    <row r="14" spans="1:16" x14ac:dyDescent="0.25">
      <c r="A14" s="30" t="s">
        <v>45</v>
      </c>
      <c r="B14" s="30">
        <v>2</v>
      </c>
      <c r="C14" s="31" t="s">
        <v>261</v>
      </c>
      <c r="D14" s="30" t="s">
        <v>47</v>
      </c>
      <c r="E14" s="32" t="s">
        <v>262</v>
      </c>
      <c r="F14" s="33" t="s">
        <v>263</v>
      </c>
      <c r="G14" s="34">
        <v>1</v>
      </c>
      <c r="H14" s="35">
        <v>0</v>
      </c>
      <c r="I14" s="36">
        <f>ROUND(G14*H14,P4)</f>
        <v>0</v>
      </c>
      <c r="J14" s="33" t="s">
        <v>50</v>
      </c>
      <c r="O14" s="37">
        <f>I14*0.21</f>
        <v>0</v>
      </c>
      <c r="P14">
        <v>3</v>
      </c>
    </row>
    <row r="15" spans="1:16" x14ac:dyDescent="0.25">
      <c r="A15" s="30" t="s">
        <v>51</v>
      </c>
      <c r="B15" s="38"/>
      <c r="E15" s="39" t="s">
        <v>47</v>
      </c>
      <c r="J15" s="40"/>
    </row>
    <row r="16" spans="1:16" ht="60" x14ac:dyDescent="0.25">
      <c r="A16" s="30" t="s">
        <v>54</v>
      </c>
      <c r="B16" s="38"/>
      <c r="E16" s="32" t="s">
        <v>264</v>
      </c>
      <c r="J16" s="40"/>
    </row>
    <row r="17" spans="1:16" x14ac:dyDescent="0.25">
      <c r="A17" s="30" t="s">
        <v>45</v>
      </c>
      <c r="B17" s="30">
        <v>3</v>
      </c>
      <c r="C17" s="31" t="s">
        <v>265</v>
      </c>
      <c r="D17" s="30" t="s">
        <v>47</v>
      </c>
      <c r="E17" s="32" t="s">
        <v>266</v>
      </c>
      <c r="F17" s="33" t="s">
        <v>174</v>
      </c>
      <c r="G17" s="34">
        <v>4</v>
      </c>
      <c r="H17" s="35">
        <v>0</v>
      </c>
      <c r="I17" s="36">
        <f>ROUND(G17*H17,P4)</f>
        <v>0</v>
      </c>
      <c r="J17" s="33" t="s">
        <v>50</v>
      </c>
      <c r="O17" s="37">
        <f>I17*0.21</f>
        <v>0</v>
      </c>
      <c r="P17">
        <v>3</v>
      </c>
    </row>
    <row r="18" spans="1:16" x14ac:dyDescent="0.25">
      <c r="A18" s="30" t="s">
        <v>51</v>
      </c>
      <c r="B18" s="38"/>
      <c r="E18" s="39" t="s">
        <v>47</v>
      </c>
      <c r="J18" s="40"/>
    </row>
    <row r="19" spans="1:16" ht="120" x14ac:dyDescent="0.25">
      <c r="A19" s="30" t="s">
        <v>54</v>
      </c>
      <c r="B19" s="38"/>
      <c r="E19" s="32" t="s">
        <v>267</v>
      </c>
      <c r="J19" s="40"/>
    </row>
    <row r="20" spans="1:16" x14ac:dyDescent="0.25">
      <c r="A20" s="24" t="s">
        <v>42</v>
      </c>
      <c r="B20" s="25"/>
      <c r="C20" s="26" t="s">
        <v>70</v>
      </c>
      <c r="D20" s="27"/>
      <c r="E20" s="24" t="s">
        <v>71</v>
      </c>
      <c r="F20" s="27"/>
      <c r="G20" s="27"/>
      <c r="H20" s="27"/>
      <c r="I20" s="28">
        <f>SUMIFS(I21:I28,A21:A28,"P")</f>
        <v>0</v>
      </c>
      <c r="J20" s="29"/>
    </row>
    <row r="21" spans="1:16" x14ac:dyDescent="0.25">
      <c r="A21" s="30" t="s">
        <v>45</v>
      </c>
      <c r="B21" s="54">
        <v>4</v>
      </c>
      <c r="C21" s="55" t="s">
        <v>268</v>
      </c>
      <c r="D21" s="54" t="s">
        <v>47</v>
      </c>
      <c r="E21" s="56" t="s">
        <v>269</v>
      </c>
      <c r="F21" s="57" t="s">
        <v>74</v>
      </c>
      <c r="G21" s="58">
        <v>26.334</v>
      </c>
      <c r="H21" s="59">
        <v>0</v>
      </c>
      <c r="I21" s="60">
        <f>ROUND(G21*H21,P4)</f>
        <v>0</v>
      </c>
      <c r="J21" s="57" t="s">
        <v>50</v>
      </c>
      <c r="O21" s="37">
        <f>I21*0.21</f>
        <v>0</v>
      </c>
      <c r="P21">
        <v>3</v>
      </c>
    </row>
    <row r="22" spans="1:16" x14ac:dyDescent="0.25">
      <c r="A22" s="30" t="s">
        <v>51</v>
      </c>
      <c r="B22" s="38"/>
      <c r="E22" s="39" t="s">
        <v>47</v>
      </c>
      <c r="J22" s="40"/>
    </row>
    <row r="23" spans="1:16" x14ac:dyDescent="0.25">
      <c r="A23" s="30" t="s">
        <v>52</v>
      </c>
      <c r="B23" s="38"/>
      <c r="E23" s="41" t="s">
        <v>270</v>
      </c>
      <c r="J23" s="40"/>
    </row>
    <row r="24" spans="1:16" ht="409.5" x14ac:dyDescent="0.25">
      <c r="A24" s="30" t="s">
        <v>54</v>
      </c>
      <c r="B24" s="38"/>
      <c r="E24" s="32" t="s">
        <v>271</v>
      </c>
      <c r="J24" s="40"/>
    </row>
    <row r="25" spans="1:16" x14ac:dyDescent="0.25">
      <c r="A25" s="30" t="s">
        <v>45</v>
      </c>
      <c r="B25" s="54">
        <v>5</v>
      </c>
      <c r="C25" s="55" t="s">
        <v>219</v>
      </c>
      <c r="D25" s="54" t="s">
        <v>47</v>
      </c>
      <c r="E25" s="56" t="s">
        <v>220</v>
      </c>
      <c r="F25" s="57" t="s">
        <v>74</v>
      </c>
      <c r="G25" s="58">
        <v>26.334</v>
      </c>
      <c r="H25" s="59">
        <v>0</v>
      </c>
      <c r="I25" s="60">
        <f>ROUND(G25*H25,P4)</f>
        <v>0</v>
      </c>
      <c r="J25" s="57" t="s">
        <v>50</v>
      </c>
      <c r="O25" s="37">
        <f>I25*0.21</f>
        <v>0</v>
      </c>
      <c r="P25">
        <v>3</v>
      </c>
    </row>
    <row r="26" spans="1:16" x14ac:dyDescent="0.25">
      <c r="A26" s="30" t="s">
        <v>51</v>
      </c>
      <c r="B26" s="38"/>
      <c r="E26" s="39" t="s">
        <v>47</v>
      </c>
      <c r="J26" s="40"/>
    </row>
    <row r="27" spans="1:16" x14ac:dyDescent="0.25">
      <c r="A27" s="30" t="s">
        <v>52</v>
      </c>
      <c r="B27" s="38"/>
      <c r="E27" s="41" t="s">
        <v>270</v>
      </c>
      <c r="J27" s="40"/>
    </row>
    <row r="28" spans="1:16" ht="360" x14ac:dyDescent="0.25">
      <c r="A28" s="30" t="s">
        <v>54</v>
      </c>
      <c r="B28" s="38"/>
      <c r="E28" s="32" t="s">
        <v>222</v>
      </c>
      <c r="J28" s="40"/>
    </row>
    <row r="29" spans="1:16" x14ac:dyDescent="0.25">
      <c r="A29" s="24" t="s">
        <v>42</v>
      </c>
      <c r="B29" s="25"/>
      <c r="C29" s="26" t="s">
        <v>272</v>
      </c>
      <c r="D29" s="27"/>
      <c r="E29" s="24" t="s">
        <v>273</v>
      </c>
      <c r="F29" s="27"/>
      <c r="G29" s="27"/>
      <c r="H29" s="27"/>
      <c r="I29" s="28">
        <f>SUMIFS(I30:I35,A30:A35,"P")</f>
        <v>0</v>
      </c>
      <c r="J29" s="29"/>
    </row>
    <row r="30" spans="1:16" x14ac:dyDescent="0.25">
      <c r="A30" s="30" t="s">
        <v>45</v>
      </c>
      <c r="B30" s="30">
        <v>6</v>
      </c>
      <c r="C30" s="31" t="s">
        <v>274</v>
      </c>
      <c r="D30" s="30" t="s">
        <v>197</v>
      </c>
      <c r="E30" s="32" t="s">
        <v>275</v>
      </c>
      <c r="F30" s="33" t="s">
        <v>193</v>
      </c>
      <c r="G30" s="34">
        <v>8</v>
      </c>
      <c r="H30" s="35">
        <v>0</v>
      </c>
      <c r="I30" s="36">
        <f>ROUND(G30*H30,P4)</f>
        <v>0</v>
      </c>
      <c r="J30" s="33" t="s">
        <v>50</v>
      </c>
      <c r="O30" s="37">
        <f>I30*0.21</f>
        <v>0</v>
      </c>
      <c r="P30">
        <v>3</v>
      </c>
    </row>
    <row r="31" spans="1:16" x14ac:dyDescent="0.25">
      <c r="A31" s="30" t="s">
        <v>51</v>
      </c>
      <c r="B31" s="38"/>
      <c r="E31" s="39" t="s">
        <v>47</v>
      </c>
      <c r="J31" s="40"/>
    </row>
    <row r="32" spans="1:16" ht="105" x14ac:dyDescent="0.25">
      <c r="A32" s="30" t="s">
        <v>54</v>
      </c>
      <c r="B32" s="38"/>
      <c r="E32" s="32" t="s">
        <v>276</v>
      </c>
      <c r="J32" s="40"/>
    </row>
    <row r="33" spans="1:16" x14ac:dyDescent="0.25">
      <c r="A33" s="30" t="s">
        <v>45</v>
      </c>
      <c r="B33" s="30">
        <v>7</v>
      </c>
      <c r="C33" s="31" t="s">
        <v>277</v>
      </c>
      <c r="D33" s="30" t="s">
        <v>197</v>
      </c>
      <c r="E33" s="32" t="s">
        <v>278</v>
      </c>
      <c r="F33" s="33" t="s">
        <v>193</v>
      </c>
      <c r="G33" s="34">
        <v>125.4</v>
      </c>
      <c r="H33" s="35">
        <v>0</v>
      </c>
      <c r="I33" s="36">
        <f>ROUND(G33*H33,P4)</f>
        <v>0</v>
      </c>
      <c r="J33" s="33" t="s">
        <v>50</v>
      </c>
      <c r="O33" s="37">
        <f>I33*0.21</f>
        <v>0</v>
      </c>
      <c r="P33">
        <v>3</v>
      </c>
    </row>
    <row r="34" spans="1:16" x14ac:dyDescent="0.25">
      <c r="A34" s="30" t="s">
        <v>51</v>
      </c>
      <c r="B34" s="38"/>
      <c r="E34" s="39" t="s">
        <v>47</v>
      </c>
      <c r="J34" s="40"/>
    </row>
    <row r="35" spans="1:16" ht="105" x14ac:dyDescent="0.25">
      <c r="A35" s="30" t="s">
        <v>54</v>
      </c>
      <c r="B35" s="38"/>
      <c r="E35" s="32" t="s">
        <v>276</v>
      </c>
      <c r="J35" s="40"/>
    </row>
    <row r="36" spans="1:16" x14ac:dyDescent="0.25">
      <c r="A36" s="24" t="s">
        <v>42</v>
      </c>
      <c r="B36" s="25"/>
      <c r="C36" s="26" t="s">
        <v>279</v>
      </c>
      <c r="D36" s="27"/>
      <c r="E36" s="24" t="s">
        <v>280</v>
      </c>
      <c r="F36" s="27"/>
      <c r="G36" s="27"/>
      <c r="H36" s="27"/>
      <c r="I36" s="28">
        <f>SUMIFS(I37:I74,A37:A74,"P")</f>
        <v>0</v>
      </c>
      <c r="J36" s="29"/>
    </row>
    <row r="37" spans="1:16" x14ac:dyDescent="0.25">
      <c r="A37" s="30" t="s">
        <v>45</v>
      </c>
      <c r="B37" s="30">
        <v>8</v>
      </c>
      <c r="C37" s="31" t="s">
        <v>281</v>
      </c>
      <c r="D37" s="30" t="s">
        <v>47</v>
      </c>
      <c r="E37" s="32" t="s">
        <v>282</v>
      </c>
      <c r="F37" s="33" t="s">
        <v>193</v>
      </c>
      <c r="G37" s="34">
        <v>308</v>
      </c>
      <c r="H37" s="35">
        <v>0</v>
      </c>
      <c r="I37" s="36">
        <f>ROUND(G37*H37,P4)</f>
        <v>0</v>
      </c>
      <c r="J37" s="33" t="s">
        <v>50</v>
      </c>
      <c r="O37" s="37">
        <f>I37*0.21</f>
        <v>0</v>
      </c>
      <c r="P37">
        <v>3</v>
      </c>
    </row>
    <row r="38" spans="1:16" x14ac:dyDescent="0.25">
      <c r="A38" s="30" t="s">
        <v>51</v>
      </c>
      <c r="B38" s="38"/>
      <c r="E38" s="39" t="s">
        <v>47</v>
      </c>
      <c r="J38" s="40"/>
    </row>
    <row r="39" spans="1:16" ht="90" x14ac:dyDescent="0.25">
      <c r="A39" s="30" t="s">
        <v>54</v>
      </c>
      <c r="B39" s="38"/>
      <c r="E39" s="32" t="s">
        <v>283</v>
      </c>
      <c r="J39" s="40"/>
    </row>
    <row r="40" spans="1:16" x14ac:dyDescent="0.25">
      <c r="A40" s="30" t="s">
        <v>45</v>
      </c>
      <c r="B40" s="30">
        <v>9</v>
      </c>
      <c r="C40" s="31" t="s">
        <v>284</v>
      </c>
      <c r="D40" s="30" t="s">
        <v>47</v>
      </c>
      <c r="E40" s="32" t="s">
        <v>285</v>
      </c>
      <c r="F40" s="33" t="s">
        <v>193</v>
      </c>
      <c r="G40" s="34">
        <v>22</v>
      </c>
      <c r="H40" s="35">
        <v>0</v>
      </c>
      <c r="I40" s="36">
        <f>ROUND(G40*H40,P4)</f>
        <v>0</v>
      </c>
      <c r="J40" s="33" t="s">
        <v>50</v>
      </c>
      <c r="O40" s="37">
        <f>I40*0.21</f>
        <v>0</v>
      </c>
      <c r="P40">
        <v>3</v>
      </c>
    </row>
    <row r="41" spans="1:16" x14ac:dyDescent="0.25">
      <c r="A41" s="30" t="s">
        <v>51</v>
      </c>
      <c r="B41" s="38"/>
      <c r="E41" s="39" t="s">
        <v>47</v>
      </c>
      <c r="J41" s="40"/>
    </row>
    <row r="42" spans="1:16" ht="90" x14ac:dyDescent="0.25">
      <c r="A42" s="30" t="s">
        <v>54</v>
      </c>
      <c r="B42" s="38"/>
      <c r="E42" s="32" t="s">
        <v>283</v>
      </c>
      <c r="J42" s="40"/>
    </row>
    <row r="43" spans="1:16" x14ac:dyDescent="0.25">
      <c r="A43" s="30" t="s">
        <v>45</v>
      </c>
      <c r="B43" s="30">
        <v>10</v>
      </c>
      <c r="C43" s="31" t="s">
        <v>286</v>
      </c>
      <c r="D43" s="30" t="s">
        <v>47</v>
      </c>
      <c r="E43" s="32" t="s">
        <v>287</v>
      </c>
      <c r="F43" s="33" t="s">
        <v>193</v>
      </c>
      <c r="G43" s="34">
        <v>27.06</v>
      </c>
      <c r="H43" s="35">
        <v>0</v>
      </c>
      <c r="I43" s="36">
        <f>ROUND(G43*H43,P4)</f>
        <v>0</v>
      </c>
      <c r="J43" s="33" t="s">
        <v>50</v>
      </c>
      <c r="O43" s="37">
        <f>I43*0.21</f>
        <v>0</v>
      </c>
      <c r="P43">
        <v>3</v>
      </c>
    </row>
    <row r="44" spans="1:16" x14ac:dyDescent="0.25">
      <c r="A44" s="30" t="s">
        <v>51</v>
      </c>
      <c r="B44" s="38"/>
      <c r="E44" s="39" t="s">
        <v>47</v>
      </c>
      <c r="J44" s="40"/>
    </row>
    <row r="45" spans="1:16" ht="105" x14ac:dyDescent="0.25">
      <c r="A45" s="30" t="s">
        <v>54</v>
      </c>
      <c r="B45" s="38"/>
      <c r="E45" s="32" t="s">
        <v>276</v>
      </c>
      <c r="J45" s="40"/>
    </row>
    <row r="46" spans="1:16" ht="30" x14ac:dyDescent="0.25">
      <c r="A46" s="30" t="s">
        <v>45</v>
      </c>
      <c r="B46" s="30">
        <v>11</v>
      </c>
      <c r="C46" s="31" t="s">
        <v>288</v>
      </c>
      <c r="D46" s="30" t="s">
        <v>47</v>
      </c>
      <c r="E46" s="32" t="s">
        <v>289</v>
      </c>
      <c r="F46" s="33" t="s">
        <v>193</v>
      </c>
      <c r="G46" s="34">
        <v>160.05000000000001</v>
      </c>
      <c r="H46" s="35">
        <v>0</v>
      </c>
      <c r="I46" s="36">
        <f>ROUND(G46*H46,P4)</f>
        <v>0</v>
      </c>
      <c r="J46" s="33" t="s">
        <v>50</v>
      </c>
      <c r="O46" s="37">
        <f>I46*0.21</f>
        <v>0</v>
      </c>
      <c r="P46">
        <v>3</v>
      </c>
    </row>
    <row r="47" spans="1:16" x14ac:dyDescent="0.25">
      <c r="A47" s="30" t="s">
        <v>51</v>
      </c>
      <c r="B47" s="38"/>
      <c r="E47" s="39" t="s">
        <v>47</v>
      </c>
      <c r="J47" s="40"/>
    </row>
    <row r="48" spans="1:16" ht="105" x14ac:dyDescent="0.25">
      <c r="A48" s="30" t="s">
        <v>54</v>
      </c>
      <c r="B48" s="38"/>
      <c r="E48" s="32" t="s">
        <v>276</v>
      </c>
      <c r="J48" s="40"/>
    </row>
    <row r="49" spans="1:16" x14ac:dyDescent="0.25">
      <c r="A49" s="30" t="s">
        <v>45</v>
      </c>
      <c r="B49" s="30">
        <v>12</v>
      </c>
      <c r="C49" s="31" t="s">
        <v>290</v>
      </c>
      <c r="D49" s="30" t="s">
        <v>47</v>
      </c>
      <c r="E49" s="32" t="s">
        <v>291</v>
      </c>
      <c r="F49" s="33" t="s">
        <v>193</v>
      </c>
      <c r="G49" s="34">
        <v>144.1</v>
      </c>
      <c r="H49" s="35">
        <v>0</v>
      </c>
      <c r="I49" s="36">
        <f>ROUND(G49*H49,P4)</f>
        <v>0</v>
      </c>
      <c r="J49" s="33" t="s">
        <v>50</v>
      </c>
      <c r="O49" s="37">
        <f>I49*0.21</f>
        <v>0</v>
      </c>
      <c r="P49">
        <v>3</v>
      </c>
    </row>
    <row r="50" spans="1:16" x14ac:dyDescent="0.25">
      <c r="A50" s="30" t="s">
        <v>51</v>
      </c>
      <c r="B50" s="38"/>
      <c r="E50" s="39" t="s">
        <v>47</v>
      </c>
      <c r="J50" s="40"/>
    </row>
    <row r="51" spans="1:16" ht="135" x14ac:dyDescent="0.25">
      <c r="A51" s="30" t="s">
        <v>54</v>
      </c>
      <c r="B51" s="38"/>
      <c r="E51" s="32" t="s">
        <v>292</v>
      </c>
      <c r="J51" s="40"/>
    </row>
    <row r="52" spans="1:16" x14ac:dyDescent="0.25">
      <c r="A52" s="30" t="s">
        <v>45</v>
      </c>
      <c r="B52" s="30">
        <v>13</v>
      </c>
      <c r="C52" s="31" t="s">
        <v>293</v>
      </c>
      <c r="D52" s="30" t="s">
        <v>47</v>
      </c>
      <c r="E52" s="32" t="s">
        <v>294</v>
      </c>
      <c r="F52" s="33" t="s">
        <v>174</v>
      </c>
      <c r="G52" s="34">
        <v>4</v>
      </c>
      <c r="H52" s="35">
        <v>0</v>
      </c>
      <c r="I52" s="36">
        <f>ROUND(G52*H52,P4)</f>
        <v>0</v>
      </c>
      <c r="J52" s="33" t="s">
        <v>50</v>
      </c>
      <c r="O52" s="37">
        <f>I52*0.21</f>
        <v>0</v>
      </c>
      <c r="P52">
        <v>3</v>
      </c>
    </row>
    <row r="53" spans="1:16" x14ac:dyDescent="0.25">
      <c r="A53" s="30" t="s">
        <v>51</v>
      </c>
      <c r="B53" s="38"/>
      <c r="E53" s="39" t="s">
        <v>47</v>
      </c>
      <c r="J53" s="40"/>
    </row>
    <row r="54" spans="1:16" ht="105" x14ac:dyDescent="0.25">
      <c r="A54" s="30" t="s">
        <v>54</v>
      </c>
      <c r="B54" s="38"/>
      <c r="E54" s="32" t="s">
        <v>295</v>
      </c>
      <c r="J54" s="40"/>
    </row>
    <row r="55" spans="1:16" x14ac:dyDescent="0.25">
      <c r="A55" s="30" t="s">
        <v>45</v>
      </c>
      <c r="B55" s="30">
        <v>14</v>
      </c>
      <c r="C55" s="31" t="s">
        <v>296</v>
      </c>
      <c r="D55" s="30" t="s">
        <v>47</v>
      </c>
      <c r="E55" s="32" t="s">
        <v>297</v>
      </c>
      <c r="F55" s="33" t="s">
        <v>174</v>
      </c>
      <c r="G55" s="34">
        <v>4</v>
      </c>
      <c r="H55" s="35">
        <v>0</v>
      </c>
      <c r="I55" s="36">
        <f>ROUND(G55*H55,P4)</f>
        <v>0</v>
      </c>
      <c r="J55" s="33" t="s">
        <v>50</v>
      </c>
      <c r="O55" s="37">
        <f>I55*0.21</f>
        <v>0</v>
      </c>
      <c r="P55">
        <v>3</v>
      </c>
    </row>
    <row r="56" spans="1:16" x14ac:dyDescent="0.25">
      <c r="A56" s="30" t="s">
        <v>51</v>
      </c>
      <c r="B56" s="38"/>
      <c r="E56" s="39" t="s">
        <v>47</v>
      </c>
      <c r="J56" s="40"/>
    </row>
    <row r="57" spans="1:16" ht="135" x14ac:dyDescent="0.25">
      <c r="A57" s="30" t="s">
        <v>54</v>
      </c>
      <c r="B57" s="38"/>
      <c r="E57" s="32" t="s">
        <v>298</v>
      </c>
      <c r="J57" s="40"/>
    </row>
    <row r="58" spans="1:16" x14ac:dyDescent="0.25">
      <c r="A58" s="30" t="s">
        <v>45</v>
      </c>
      <c r="B58" s="30">
        <v>15</v>
      </c>
      <c r="C58" s="31" t="s">
        <v>299</v>
      </c>
      <c r="D58" s="30" t="s">
        <v>47</v>
      </c>
      <c r="E58" s="32" t="s">
        <v>300</v>
      </c>
      <c r="F58" s="33" t="s">
        <v>174</v>
      </c>
      <c r="G58" s="34">
        <v>4</v>
      </c>
      <c r="H58" s="35">
        <v>0</v>
      </c>
      <c r="I58" s="36">
        <f>ROUND(G58*H58,P4)</f>
        <v>0</v>
      </c>
      <c r="J58" s="33" t="s">
        <v>50</v>
      </c>
      <c r="O58" s="37">
        <f>I58*0.21</f>
        <v>0</v>
      </c>
      <c r="P58">
        <v>3</v>
      </c>
    </row>
    <row r="59" spans="1:16" x14ac:dyDescent="0.25">
      <c r="A59" s="30" t="s">
        <v>51</v>
      </c>
      <c r="B59" s="38"/>
      <c r="E59" s="39" t="s">
        <v>47</v>
      </c>
      <c r="J59" s="40"/>
    </row>
    <row r="60" spans="1:16" x14ac:dyDescent="0.25">
      <c r="A60" s="30" t="s">
        <v>52</v>
      </c>
      <c r="B60" s="38"/>
      <c r="E60" s="41" t="s">
        <v>301</v>
      </c>
      <c r="J60" s="40"/>
    </row>
    <row r="61" spans="1:16" ht="180" x14ac:dyDescent="0.25">
      <c r="A61" s="30" t="s">
        <v>54</v>
      </c>
      <c r="B61" s="38"/>
      <c r="E61" s="32" t="s">
        <v>302</v>
      </c>
      <c r="J61" s="40"/>
    </row>
    <row r="62" spans="1:16" x14ac:dyDescent="0.25">
      <c r="A62" s="30" t="s">
        <v>45</v>
      </c>
      <c r="B62" s="30">
        <v>16</v>
      </c>
      <c r="C62" s="31" t="s">
        <v>303</v>
      </c>
      <c r="D62" s="30" t="s">
        <v>47</v>
      </c>
      <c r="E62" s="32" t="s">
        <v>304</v>
      </c>
      <c r="F62" s="33" t="s">
        <v>174</v>
      </c>
      <c r="G62" s="34">
        <v>4</v>
      </c>
      <c r="H62" s="35">
        <v>0</v>
      </c>
      <c r="I62" s="36">
        <f>ROUND(G62*H62,P4)</f>
        <v>0</v>
      </c>
      <c r="J62" s="33" t="s">
        <v>50</v>
      </c>
      <c r="O62" s="37">
        <f>I62*0.21</f>
        <v>0</v>
      </c>
      <c r="P62">
        <v>3</v>
      </c>
    </row>
    <row r="63" spans="1:16" x14ac:dyDescent="0.25">
      <c r="A63" s="30" t="s">
        <v>51</v>
      </c>
      <c r="B63" s="38"/>
      <c r="E63" s="39" t="s">
        <v>47</v>
      </c>
      <c r="J63" s="40"/>
    </row>
    <row r="64" spans="1:16" x14ac:dyDescent="0.25">
      <c r="A64" s="30" t="s">
        <v>52</v>
      </c>
      <c r="B64" s="38"/>
      <c r="E64" s="41" t="s">
        <v>301</v>
      </c>
      <c r="J64" s="40"/>
    </row>
    <row r="65" spans="1:16" ht="150" x14ac:dyDescent="0.25">
      <c r="A65" s="30" t="s">
        <v>54</v>
      </c>
      <c r="B65" s="38"/>
      <c r="E65" s="32" t="s">
        <v>305</v>
      </c>
      <c r="J65" s="40"/>
    </row>
    <row r="66" spans="1:16" x14ac:dyDescent="0.25">
      <c r="A66" s="30" t="s">
        <v>45</v>
      </c>
      <c r="B66" s="30">
        <v>17</v>
      </c>
      <c r="C66" s="31" t="s">
        <v>306</v>
      </c>
      <c r="D66" s="30" t="s">
        <v>47</v>
      </c>
      <c r="E66" s="32" t="s">
        <v>307</v>
      </c>
      <c r="F66" s="33" t="s">
        <v>193</v>
      </c>
      <c r="G66" s="34">
        <v>138.6</v>
      </c>
      <c r="H66" s="35">
        <v>0</v>
      </c>
      <c r="I66" s="36">
        <f>ROUND(G66*H66,P4)</f>
        <v>0</v>
      </c>
      <c r="J66" s="33" t="s">
        <v>50</v>
      </c>
      <c r="O66" s="37">
        <f>I66*0.21</f>
        <v>0</v>
      </c>
      <c r="P66">
        <v>3</v>
      </c>
    </row>
    <row r="67" spans="1:16" x14ac:dyDescent="0.25">
      <c r="A67" s="30" t="s">
        <v>51</v>
      </c>
      <c r="B67" s="38"/>
      <c r="E67" s="39" t="s">
        <v>47</v>
      </c>
      <c r="J67" s="40"/>
    </row>
    <row r="68" spans="1:16" ht="225" x14ac:dyDescent="0.25">
      <c r="A68" s="30" t="s">
        <v>54</v>
      </c>
      <c r="B68" s="38"/>
      <c r="E68" s="32" t="s">
        <v>308</v>
      </c>
      <c r="J68" s="40"/>
    </row>
    <row r="69" spans="1:16" ht="30" x14ac:dyDescent="0.25">
      <c r="A69" s="30" t="s">
        <v>45</v>
      </c>
      <c r="B69" s="30">
        <v>18</v>
      </c>
      <c r="C69" s="31" t="s">
        <v>309</v>
      </c>
      <c r="D69" s="30" t="s">
        <v>47</v>
      </c>
      <c r="E69" s="32" t="s">
        <v>310</v>
      </c>
      <c r="F69" s="33" t="s">
        <v>193</v>
      </c>
      <c r="G69" s="34">
        <v>146.52000000000001</v>
      </c>
      <c r="H69" s="35">
        <v>0</v>
      </c>
      <c r="I69" s="36">
        <f>ROUND(G69*H69,P4)</f>
        <v>0</v>
      </c>
      <c r="J69" s="33" t="s">
        <v>50</v>
      </c>
      <c r="O69" s="37">
        <f>I69*0.21</f>
        <v>0</v>
      </c>
      <c r="P69">
        <v>3</v>
      </c>
    </row>
    <row r="70" spans="1:16" x14ac:dyDescent="0.25">
      <c r="A70" s="30" t="s">
        <v>51</v>
      </c>
      <c r="B70" s="38"/>
      <c r="E70" s="39" t="s">
        <v>47</v>
      </c>
      <c r="J70" s="40"/>
    </row>
    <row r="71" spans="1:16" ht="195" x14ac:dyDescent="0.25">
      <c r="A71" s="30" t="s">
        <v>54</v>
      </c>
      <c r="B71" s="38"/>
      <c r="E71" s="32" t="s">
        <v>311</v>
      </c>
      <c r="J71" s="40"/>
    </row>
    <row r="72" spans="1:16" ht="30" x14ac:dyDescent="0.25">
      <c r="A72" s="30" t="s">
        <v>45</v>
      </c>
      <c r="B72" s="30">
        <v>19</v>
      </c>
      <c r="C72" s="31" t="s">
        <v>312</v>
      </c>
      <c r="D72" s="30" t="s">
        <v>47</v>
      </c>
      <c r="E72" s="32" t="s">
        <v>313</v>
      </c>
      <c r="F72" s="33" t="s">
        <v>193</v>
      </c>
      <c r="G72" s="34">
        <v>146.52000000000001</v>
      </c>
      <c r="H72" s="35">
        <v>0</v>
      </c>
      <c r="I72" s="36">
        <f>ROUND(G72*H72,P4)</f>
        <v>0</v>
      </c>
      <c r="J72" s="33" t="s">
        <v>50</v>
      </c>
      <c r="O72" s="37">
        <f>I72*0.21</f>
        <v>0</v>
      </c>
      <c r="P72">
        <v>3</v>
      </c>
    </row>
    <row r="73" spans="1:16" x14ac:dyDescent="0.25">
      <c r="A73" s="30" t="s">
        <v>51</v>
      </c>
      <c r="B73" s="38"/>
      <c r="E73" s="39" t="s">
        <v>47</v>
      </c>
      <c r="J73" s="40"/>
    </row>
    <row r="74" spans="1:16" ht="150" x14ac:dyDescent="0.25">
      <c r="A74" s="30" t="s">
        <v>54</v>
      </c>
      <c r="B74" s="38"/>
      <c r="E74" s="32" t="s">
        <v>314</v>
      </c>
      <c r="J74" s="40"/>
    </row>
    <row r="75" spans="1:16" x14ac:dyDescent="0.25">
      <c r="A75" s="24" t="s">
        <v>42</v>
      </c>
      <c r="B75" s="25"/>
      <c r="C75" s="26" t="s">
        <v>315</v>
      </c>
      <c r="D75" s="27"/>
      <c r="E75" s="24" t="s">
        <v>316</v>
      </c>
      <c r="F75" s="27"/>
      <c r="G75" s="27"/>
      <c r="H75" s="27"/>
      <c r="I75" s="28">
        <f>SUMIFS(I76:I78,A76:A78,"P")</f>
        <v>0</v>
      </c>
      <c r="J75" s="29"/>
    </row>
    <row r="76" spans="1:16" ht="30" x14ac:dyDescent="0.25">
      <c r="A76" s="30" t="s">
        <v>45</v>
      </c>
      <c r="B76" s="30">
        <v>20</v>
      </c>
      <c r="C76" s="31" t="s">
        <v>317</v>
      </c>
      <c r="D76" s="30" t="s">
        <v>47</v>
      </c>
      <c r="E76" s="32" t="s">
        <v>318</v>
      </c>
      <c r="F76" s="33" t="s">
        <v>319</v>
      </c>
      <c r="G76" s="34">
        <v>4</v>
      </c>
      <c r="H76" s="35">
        <v>0</v>
      </c>
      <c r="I76" s="36">
        <f>ROUND(G76*H76,P4)</f>
        <v>0</v>
      </c>
      <c r="J76" s="33" t="s">
        <v>50</v>
      </c>
      <c r="O76" s="37">
        <f>I76*0.21</f>
        <v>0</v>
      </c>
      <c r="P76">
        <v>3</v>
      </c>
    </row>
    <row r="77" spans="1:16" x14ac:dyDescent="0.25">
      <c r="A77" s="30" t="s">
        <v>51</v>
      </c>
      <c r="B77" s="38"/>
      <c r="E77" s="39" t="s">
        <v>47</v>
      </c>
      <c r="J77" s="40"/>
    </row>
    <row r="78" spans="1:16" x14ac:dyDescent="0.25">
      <c r="A78" s="30" t="s">
        <v>54</v>
      </c>
      <c r="B78" s="42"/>
      <c r="C78" s="43"/>
      <c r="D78" s="43"/>
      <c r="E78" s="45" t="s">
        <v>47</v>
      </c>
      <c r="F78" s="43"/>
      <c r="G78" s="43"/>
      <c r="H78" s="43"/>
      <c r="I78" s="43"/>
      <c r="J78" s="44"/>
    </row>
  </sheetData>
  <sheetProtection algorithmName="SHA-512" hashValue="O4RRKBdWFlXrBJ/WN0923oNK1LehsLe75/S57ShrT/6E8NZsjOgNClbAdrHkXhVJ000nNtA34Qe9KRclYOV4+w==" saltValue="ixbqfNz7AGugVBUXq1RYK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19</v>
      </c>
      <c r="I3" s="19">
        <f>SUMIFS(I9:I30,A9:A30,"SD")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28</v>
      </c>
      <c r="D4" s="49"/>
      <c r="E4" s="17" t="s">
        <v>28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29</v>
      </c>
      <c r="B5" s="16" t="s">
        <v>30</v>
      </c>
      <c r="C5" s="48" t="s">
        <v>19</v>
      </c>
      <c r="D5" s="49"/>
      <c r="E5" s="17" t="s">
        <v>19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31</v>
      </c>
      <c r="B6" s="51" t="s">
        <v>32</v>
      </c>
      <c r="C6" s="52" t="s">
        <v>33</v>
      </c>
      <c r="D6" s="52" t="s">
        <v>34</v>
      </c>
      <c r="E6" s="52" t="s">
        <v>35</v>
      </c>
      <c r="F6" s="52" t="s">
        <v>36</v>
      </c>
      <c r="G6" s="52" t="s">
        <v>37</v>
      </c>
      <c r="H6" s="52" t="s">
        <v>38</v>
      </c>
      <c r="I6" s="52"/>
      <c r="J6" s="53" t="s">
        <v>39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40</v>
      </c>
      <c r="I7" s="7" t="s">
        <v>41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42</v>
      </c>
      <c r="B9" s="25"/>
      <c r="C9" s="26" t="s">
        <v>43</v>
      </c>
      <c r="D9" s="27"/>
      <c r="E9" s="24" t="s">
        <v>44</v>
      </c>
      <c r="F9" s="27"/>
      <c r="G9" s="27"/>
      <c r="H9" s="27"/>
      <c r="I9" s="28">
        <f>SUMIFS(I10:I30,A10:A30,"P")</f>
        <v>0</v>
      </c>
      <c r="J9" s="29"/>
    </row>
    <row r="10" spans="1:16" x14ac:dyDescent="0.25">
      <c r="A10" s="30" t="s">
        <v>45</v>
      </c>
      <c r="B10" s="30">
        <v>1</v>
      </c>
      <c r="C10" s="31" t="s">
        <v>320</v>
      </c>
      <c r="D10" s="30" t="s">
        <v>47</v>
      </c>
      <c r="E10" s="32" t="s">
        <v>321</v>
      </c>
      <c r="F10" s="33" t="s">
        <v>263</v>
      </c>
      <c r="G10" s="34">
        <v>1</v>
      </c>
      <c r="H10" s="35">
        <v>0</v>
      </c>
      <c r="I10" s="36">
        <f>ROUND(G10*H10,P4)</f>
        <v>0</v>
      </c>
      <c r="J10" s="33" t="s">
        <v>50</v>
      </c>
      <c r="O10" s="37">
        <f>I10*0.21</f>
        <v>0</v>
      </c>
      <c r="P10">
        <v>3</v>
      </c>
    </row>
    <row r="11" spans="1:16" x14ac:dyDescent="0.25">
      <c r="A11" s="30" t="s">
        <v>51</v>
      </c>
      <c r="B11" s="38"/>
      <c r="E11" s="39" t="s">
        <v>47</v>
      </c>
      <c r="J11" s="40"/>
    </row>
    <row r="12" spans="1:16" ht="60" x14ac:dyDescent="0.25">
      <c r="A12" s="30" t="s">
        <v>54</v>
      </c>
      <c r="B12" s="38"/>
      <c r="E12" s="32" t="s">
        <v>322</v>
      </c>
      <c r="J12" s="40"/>
    </row>
    <row r="13" spans="1:16" x14ac:dyDescent="0.25">
      <c r="A13" s="30" t="s">
        <v>45</v>
      </c>
      <c r="B13" s="30">
        <v>2</v>
      </c>
      <c r="C13" s="31" t="s">
        <v>323</v>
      </c>
      <c r="D13" s="30" t="s">
        <v>47</v>
      </c>
      <c r="E13" s="32" t="s">
        <v>324</v>
      </c>
      <c r="F13" s="33" t="s">
        <v>174</v>
      </c>
      <c r="G13" s="34">
        <v>1</v>
      </c>
      <c r="H13" s="35">
        <v>0</v>
      </c>
      <c r="I13" s="36">
        <f>ROUND(G13*H13,P4)</f>
        <v>0</v>
      </c>
      <c r="J13" s="33" t="s">
        <v>50</v>
      </c>
      <c r="O13" s="37">
        <f>I13*0.21</f>
        <v>0</v>
      </c>
      <c r="P13">
        <v>3</v>
      </c>
    </row>
    <row r="14" spans="1:16" x14ac:dyDescent="0.25">
      <c r="A14" s="30" t="s">
        <v>51</v>
      </c>
      <c r="B14" s="38"/>
      <c r="E14" s="39" t="s">
        <v>47</v>
      </c>
      <c r="J14" s="40"/>
    </row>
    <row r="15" spans="1:16" ht="60" x14ac:dyDescent="0.25">
      <c r="A15" s="30" t="s">
        <v>54</v>
      </c>
      <c r="B15" s="38"/>
      <c r="E15" s="32" t="s">
        <v>264</v>
      </c>
      <c r="J15" s="40"/>
    </row>
    <row r="16" spans="1:16" x14ac:dyDescent="0.25">
      <c r="A16" s="30" t="s">
        <v>45</v>
      </c>
      <c r="B16" s="30">
        <v>3</v>
      </c>
      <c r="C16" s="31" t="s">
        <v>325</v>
      </c>
      <c r="D16" s="30" t="s">
        <v>47</v>
      </c>
      <c r="E16" s="32" t="s">
        <v>326</v>
      </c>
      <c r="F16" s="33" t="s">
        <v>263</v>
      </c>
      <c r="G16" s="34">
        <v>1</v>
      </c>
      <c r="H16" s="35">
        <v>0</v>
      </c>
      <c r="I16" s="36">
        <f>ROUND(G16*H16,P4)</f>
        <v>0</v>
      </c>
      <c r="J16" s="33" t="s">
        <v>50</v>
      </c>
      <c r="O16" s="37">
        <f>I16*0.21</f>
        <v>0</v>
      </c>
      <c r="P16">
        <v>3</v>
      </c>
    </row>
    <row r="17" spans="1:16" x14ac:dyDescent="0.25">
      <c r="A17" s="30" t="s">
        <v>51</v>
      </c>
      <c r="B17" s="38"/>
      <c r="E17" s="39" t="s">
        <v>47</v>
      </c>
      <c r="J17" s="40"/>
    </row>
    <row r="18" spans="1:16" ht="60" x14ac:dyDescent="0.25">
      <c r="A18" s="30" t="s">
        <v>54</v>
      </c>
      <c r="B18" s="38"/>
      <c r="E18" s="32" t="s">
        <v>264</v>
      </c>
      <c r="J18" s="40"/>
    </row>
    <row r="19" spans="1:16" x14ac:dyDescent="0.25">
      <c r="A19" s="30" t="s">
        <v>45</v>
      </c>
      <c r="B19" s="30">
        <v>4</v>
      </c>
      <c r="C19" s="31" t="s">
        <v>327</v>
      </c>
      <c r="D19" s="30" t="s">
        <v>47</v>
      </c>
      <c r="E19" s="32" t="s">
        <v>328</v>
      </c>
      <c r="F19" s="33" t="s">
        <v>263</v>
      </c>
      <c r="G19" s="34">
        <v>1</v>
      </c>
      <c r="H19" s="35">
        <v>0</v>
      </c>
      <c r="I19" s="36">
        <f>ROUND(G19*H19,P4)</f>
        <v>0</v>
      </c>
      <c r="J19" s="33" t="s">
        <v>50</v>
      </c>
      <c r="O19" s="37">
        <f>I19*0.21</f>
        <v>0</v>
      </c>
      <c r="P19">
        <v>3</v>
      </c>
    </row>
    <row r="20" spans="1:16" ht="30" x14ac:dyDescent="0.25">
      <c r="A20" s="30" t="s">
        <v>51</v>
      </c>
      <c r="B20" s="38"/>
      <c r="E20" s="32" t="s">
        <v>329</v>
      </c>
      <c r="J20" s="40"/>
    </row>
    <row r="21" spans="1:16" ht="60" x14ac:dyDescent="0.25">
      <c r="A21" s="30" t="s">
        <v>54</v>
      </c>
      <c r="B21" s="38"/>
      <c r="E21" s="32" t="s">
        <v>264</v>
      </c>
      <c r="J21" s="40"/>
    </row>
    <row r="22" spans="1:16" ht="30" x14ac:dyDescent="0.25">
      <c r="A22" s="30" t="s">
        <v>45</v>
      </c>
      <c r="B22" s="30">
        <v>5</v>
      </c>
      <c r="C22" s="31" t="s">
        <v>330</v>
      </c>
      <c r="D22" s="30" t="s">
        <v>47</v>
      </c>
      <c r="E22" s="32" t="s">
        <v>331</v>
      </c>
      <c r="F22" s="33" t="s">
        <v>263</v>
      </c>
      <c r="G22" s="34">
        <v>1</v>
      </c>
      <c r="H22" s="35">
        <v>0</v>
      </c>
      <c r="I22" s="36">
        <f>ROUND(G22*H22,P4)</f>
        <v>0</v>
      </c>
      <c r="J22" s="33" t="s">
        <v>50</v>
      </c>
      <c r="O22" s="37">
        <f>I22*0.21</f>
        <v>0</v>
      </c>
      <c r="P22">
        <v>3</v>
      </c>
    </row>
    <row r="23" spans="1:16" x14ac:dyDescent="0.25">
      <c r="A23" s="30" t="s">
        <v>51</v>
      </c>
      <c r="B23" s="38"/>
      <c r="E23" s="39" t="s">
        <v>47</v>
      </c>
      <c r="J23" s="40"/>
    </row>
    <row r="24" spans="1:16" ht="60" x14ac:dyDescent="0.25">
      <c r="A24" s="30" t="s">
        <v>54</v>
      </c>
      <c r="B24" s="38"/>
      <c r="E24" s="32" t="s">
        <v>264</v>
      </c>
      <c r="J24" s="40"/>
    </row>
    <row r="25" spans="1:16" x14ac:dyDescent="0.25">
      <c r="A25" s="30" t="s">
        <v>45</v>
      </c>
      <c r="B25" s="30">
        <v>6</v>
      </c>
      <c r="C25" s="31" t="s">
        <v>332</v>
      </c>
      <c r="D25" s="30" t="s">
        <v>47</v>
      </c>
      <c r="E25" s="32" t="s">
        <v>333</v>
      </c>
      <c r="F25" s="33" t="s">
        <v>263</v>
      </c>
      <c r="G25" s="34">
        <v>1</v>
      </c>
      <c r="H25" s="35">
        <v>0</v>
      </c>
      <c r="I25" s="36">
        <f>ROUND(G25*H25,P4)</f>
        <v>0</v>
      </c>
      <c r="J25" s="33" t="s">
        <v>50</v>
      </c>
      <c r="O25" s="37">
        <f>I25*0.21</f>
        <v>0</v>
      </c>
      <c r="P25">
        <v>3</v>
      </c>
    </row>
    <row r="26" spans="1:16" x14ac:dyDescent="0.25">
      <c r="A26" s="30" t="s">
        <v>51</v>
      </c>
      <c r="B26" s="38"/>
      <c r="E26" s="39" t="s">
        <v>47</v>
      </c>
      <c r="J26" s="40"/>
    </row>
    <row r="27" spans="1:16" ht="75" x14ac:dyDescent="0.25">
      <c r="A27" s="30" t="s">
        <v>54</v>
      </c>
      <c r="B27" s="38"/>
      <c r="E27" s="32" t="s">
        <v>334</v>
      </c>
      <c r="J27" s="40"/>
    </row>
    <row r="28" spans="1:16" x14ac:dyDescent="0.25">
      <c r="A28" s="30" t="s">
        <v>45</v>
      </c>
      <c r="B28" s="30">
        <v>7</v>
      </c>
      <c r="C28" s="31" t="s">
        <v>335</v>
      </c>
      <c r="D28" s="30" t="s">
        <v>47</v>
      </c>
      <c r="E28" s="32" t="s">
        <v>336</v>
      </c>
      <c r="F28" s="33" t="s">
        <v>263</v>
      </c>
      <c r="G28" s="34">
        <v>1</v>
      </c>
      <c r="H28" s="35">
        <v>0</v>
      </c>
      <c r="I28" s="36">
        <f>ROUND(G28*H28,P4)</f>
        <v>0</v>
      </c>
      <c r="J28" s="33" t="s">
        <v>50</v>
      </c>
      <c r="O28" s="37">
        <f>I28*0.21</f>
        <v>0</v>
      </c>
      <c r="P28">
        <v>3</v>
      </c>
    </row>
    <row r="29" spans="1:16" ht="30" x14ac:dyDescent="0.25">
      <c r="A29" s="30" t="s">
        <v>51</v>
      </c>
      <c r="B29" s="38"/>
      <c r="E29" s="32" t="s">
        <v>337</v>
      </c>
      <c r="J29" s="40"/>
    </row>
    <row r="30" spans="1:16" ht="60" x14ac:dyDescent="0.25">
      <c r="A30" s="30" t="s">
        <v>54</v>
      </c>
      <c r="B30" s="42"/>
      <c r="C30" s="43"/>
      <c r="D30" s="43"/>
      <c r="E30" s="32" t="s">
        <v>338</v>
      </c>
      <c r="F30" s="43"/>
      <c r="G30" s="43"/>
      <c r="H30" s="43"/>
      <c r="I30" s="43"/>
      <c r="J30" s="44"/>
    </row>
  </sheetData>
  <sheetProtection algorithmName="SHA-512" hashValue="jlSwLBJjIZcXZ6FbHHE4HXVHTyQYg7fGdR9WgFW84/xjpXkaZy+2/TYa71gXSDaHNBlWX0GVzuiICMyDWJnZSA==" saltValue="t+jqhuJg9gt+oS+fEWHzo6DWuXicG7IHj/QgMaKTMb1+5NCJRPtc97dU5EDXjwSzou4XwRaaBWfhN8iR2GdRGw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20</v>
      </c>
      <c r="I3" s="19">
        <f>SUMIFS(I9:I18,A9:A18,"SD")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28</v>
      </c>
      <c r="D4" s="49"/>
      <c r="E4" s="17" t="s">
        <v>28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29</v>
      </c>
      <c r="B5" s="16" t="s">
        <v>30</v>
      </c>
      <c r="C5" s="48" t="s">
        <v>20</v>
      </c>
      <c r="D5" s="49"/>
      <c r="E5" s="17" t="s">
        <v>19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31</v>
      </c>
      <c r="B6" s="51" t="s">
        <v>32</v>
      </c>
      <c r="C6" s="52" t="s">
        <v>33</v>
      </c>
      <c r="D6" s="52" t="s">
        <v>34</v>
      </c>
      <c r="E6" s="52" t="s">
        <v>35</v>
      </c>
      <c r="F6" s="52" t="s">
        <v>36</v>
      </c>
      <c r="G6" s="52" t="s">
        <v>37</v>
      </c>
      <c r="H6" s="52" t="s">
        <v>38</v>
      </c>
      <c r="I6" s="52"/>
      <c r="J6" s="53" t="s">
        <v>39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40</v>
      </c>
      <c r="I7" s="7" t="s">
        <v>41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42</v>
      </c>
      <c r="B9" s="25"/>
      <c r="C9" s="26" t="s">
        <v>43</v>
      </c>
      <c r="D9" s="27"/>
      <c r="E9" s="24" t="s">
        <v>259</v>
      </c>
      <c r="F9" s="27"/>
      <c r="G9" s="27"/>
      <c r="H9" s="27"/>
      <c r="I9" s="28">
        <f>SUMIFS(I10:I18,A10:A18,"P")</f>
        <v>0</v>
      </c>
      <c r="J9" s="29"/>
    </row>
    <row r="10" spans="1:16" x14ac:dyDescent="0.25">
      <c r="A10" s="30" t="s">
        <v>45</v>
      </c>
      <c r="B10" s="30">
        <v>1</v>
      </c>
      <c r="C10" s="31" t="s">
        <v>323</v>
      </c>
      <c r="D10" s="30" t="s">
        <v>47</v>
      </c>
      <c r="E10" s="32" t="s">
        <v>324</v>
      </c>
      <c r="F10" s="33" t="s">
        <v>174</v>
      </c>
      <c r="G10" s="34">
        <v>1</v>
      </c>
      <c r="H10" s="35">
        <v>0</v>
      </c>
      <c r="I10" s="36">
        <f>ROUND(G10*H10,P4)</f>
        <v>0</v>
      </c>
      <c r="J10" s="33" t="s">
        <v>50</v>
      </c>
      <c r="O10" s="37">
        <f>I10*0.21</f>
        <v>0</v>
      </c>
      <c r="P10">
        <v>3</v>
      </c>
    </row>
    <row r="11" spans="1:16" x14ac:dyDescent="0.25">
      <c r="A11" s="30" t="s">
        <v>51</v>
      </c>
      <c r="B11" s="38"/>
      <c r="E11" s="39" t="s">
        <v>47</v>
      </c>
      <c r="J11" s="40"/>
    </row>
    <row r="12" spans="1:16" ht="60" x14ac:dyDescent="0.25">
      <c r="A12" s="30" t="s">
        <v>54</v>
      </c>
      <c r="B12" s="38"/>
      <c r="E12" s="32" t="s">
        <v>264</v>
      </c>
      <c r="J12" s="40"/>
    </row>
    <row r="13" spans="1:16" x14ac:dyDescent="0.25">
      <c r="A13" s="30" t="s">
        <v>45</v>
      </c>
      <c r="B13" s="30">
        <v>2</v>
      </c>
      <c r="C13" s="31" t="s">
        <v>339</v>
      </c>
      <c r="D13" s="30" t="s">
        <v>47</v>
      </c>
      <c r="E13" s="32" t="s">
        <v>340</v>
      </c>
      <c r="F13" s="33" t="s">
        <v>341</v>
      </c>
      <c r="G13" s="34">
        <v>1</v>
      </c>
      <c r="H13" s="35">
        <v>0</v>
      </c>
      <c r="I13" s="36">
        <f>ROUND(G13*H13,P4)</f>
        <v>0</v>
      </c>
      <c r="J13" s="33" t="s">
        <v>50</v>
      </c>
      <c r="O13" s="37">
        <f>I13*0.21</f>
        <v>0</v>
      </c>
      <c r="P13">
        <v>3</v>
      </c>
    </row>
    <row r="14" spans="1:16" x14ac:dyDescent="0.25">
      <c r="A14" s="30" t="s">
        <v>51</v>
      </c>
      <c r="B14" s="38"/>
      <c r="E14" s="39" t="s">
        <v>47</v>
      </c>
      <c r="J14" s="40"/>
    </row>
    <row r="15" spans="1:16" x14ac:dyDescent="0.25">
      <c r="A15" s="30" t="s">
        <v>54</v>
      </c>
      <c r="B15" s="38"/>
      <c r="E15" s="39" t="s">
        <v>47</v>
      </c>
      <c r="J15" s="40"/>
    </row>
    <row r="16" spans="1:16" ht="30" x14ac:dyDescent="0.25">
      <c r="A16" s="30" t="s">
        <v>45</v>
      </c>
      <c r="B16" s="30">
        <v>3</v>
      </c>
      <c r="C16" s="31" t="s">
        <v>342</v>
      </c>
      <c r="D16" s="30" t="s">
        <v>47</v>
      </c>
      <c r="E16" s="32" t="s">
        <v>343</v>
      </c>
      <c r="F16" s="33" t="s">
        <v>263</v>
      </c>
      <c r="G16" s="34">
        <v>1</v>
      </c>
      <c r="H16" s="35">
        <v>0</v>
      </c>
      <c r="I16" s="36">
        <f>ROUND(G16*H16,P4)</f>
        <v>0</v>
      </c>
      <c r="J16" s="33" t="s">
        <v>50</v>
      </c>
      <c r="O16" s="37">
        <f>I16*0.21</f>
        <v>0</v>
      </c>
      <c r="P16">
        <v>3</v>
      </c>
    </row>
    <row r="17" spans="1:10" x14ac:dyDescent="0.25">
      <c r="A17" s="30" t="s">
        <v>51</v>
      </c>
      <c r="B17" s="38"/>
      <c r="E17" s="39" t="s">
        <v>47</v>
      </c>
      <c r="J17" s="40"/>
    </row>
    <row r="18" spans="1:10" x14ac:dyDescent="0.25">
      <c r="A18" s="30" t="s">
        <v>54</v>
      </c>
      <c r="B18" s="42"/>
      <c r="C18" s="43"/>
      <c r="D18" s="43"/>
      <c r="E18" s="45" t="s">
        <v>47</v>
      </c>
      <c r="F18" s="43"/>
      <c r="G18" s="43"/>
      <c r="H18" s="43"/>
      <c r="I18" s="43"/>
      <c r="J18" s="44"/>
    </row>
  </sheetData>
  <sheetProtection algorithmName="SHA-512" hashValue="litbBY4uyH3IdEemVU3zageq3vEtu3hJe3PJKiPXfTV0ufsoUn+miqZXy5Ru47AXdDEihYmVCVuA5DtYRb4Bvw==" saltValue="xE3xJgjmpfq681MnA57YICODgwbjIdQsXPalybtJmUxLFqa6Rq3NlixIxMg8IQvZquJyIXNEW8wbCfpFfNw/Q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II. ETAPASO 101</vt:lpstr>
      <vt:lpstr>II. ETAPASO 301A</vt:lpstr>
      <vt:lpstr>II. ETAPASO 301B</vt:lpstr>
      <vt:lpstr>II. ETAPASO 401</vt:lpstr>
      <vt:lpstr>II. ETAPAVRN</vt:lpstr>
      <vt:lpstr>II. ETAPAVRN-Vsak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Vavřík</dc:creator>
  <cp:lastModifiedBy>Jan Vavřík</cp:lastModifiedBy>
  <dcterms:created xsi:type="dcterms:W3CDTF">2025-03-03T07:22:45Z</dcterms:created>
  <dcterms:modified xsi:type="dcterms:W3CDTF">2025-03-03T07:58:55Z</dcterms:modified>
</cp:coreProperties>
</file>